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K:\RAFFAELLA AVOSSO\Clienti\0 ST AGGIORNATE 2024\B2B\"/>
    </mc:Choice>
  </mc:AlternateContent>
  <xr:revisionPtr revIDLastSave="0" documentId="8_{62FFFFE4-95A8-4F57-8E12-D3647C33C4A0}" xr6:coauthVersionLast="47" xr6:coauthVersionMax="47" xr10:uidLastSave="{00000000-0000-0000-0000-000000000000}"/>
  <bookViews>
    <workbookView xWindow="-120" yWindow="-1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AH20" i="1"/>
  <c r="AN20" i="1"/>
  <c r="AS20" i="1"/>
  <c r="AV20" i="1"/>
  <c r="AX20" i="1"/>
  <c r="DM20" i="1"/>
  <c r="EE20" i="1"/>
  <c r="AN60" i="1"/>
  <c r="P60" i="1" l="1"/>
  <c r="AH60" i="1"/>
  <c r="AS60" i="1"/>
  <c r="AV60" i="1"/>
  <c r="AX60" i="1"/>
  <c r="DM60" i="1"/>
  <c r="EE60" i="1"/>
  <c r="DM72" i="1"/>
  <c r="P71" i="1"/>
  <c r="AV71" i="1"/>
  <c r="DM70" i="1"/>
  <c r="EE70" i="1"/>
  <c r="AH70" i="1"/>
  <c r="AN70" i="1"/>
  <c r="AS70" i="1"/>
  <c r="AN19" i="1"/>
  <c r="AV70" i="1"/>
  <c r="AX68" i="1"/>
  <c r="AV5" i="1"/>
  <c r="AX5" i="1" s="1"/>
  <c r="P45" i="1" l="1"/>
  <c r="P41" i="1"/>
  <c r="P40" i="1"/>
  <c r="EE64" i="1" l="1"/>
  <c r="DM64" i="1"/>
  <c r="AV64" i="1"/>
  <c r="AX64" i="1" s="1"/>
  <c r="AS64" i="1"/>
  <c r="AN64" i="1"/>
  <c r="AH64" i="1"/>
  <c r="P64" i="1"/>
  <c r="AH69" i="1"/>
  <c r="EE69" i="1"/>
  <c r="DM69" i="1"/>
  <c r="AV69" i="1"/>
  <c r="AX69" i="1" s="1"/>
  <c r="AS69" i="1"/>
  <c r="AN69" i="1"/>
  <c r="P69" i="1"/>
  <c r="EE7" i="1"/>
  <c r="DM7" i="1"/>
  <c r="AV7" i="1"/>
  <c r="AX7" i="1" s="1"/>
  <c r="AS7" i="1"/>
  <c r="AN7" i="1"/>
  <c r="AH7" i="1"/>
  <c r="P7" i="1"/>
  <c r="AS68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1" i="1"/>
  <c r="AH62" i="1"/>
  <c r="AH63" i="1"/>
  <c r="AH65" i="1"/>
  <c r="AH66" i="1"/>
  <c r="AH67" i="1"/>
  <c r="AH68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1" i="1"/>
  <c r="AN62" i="1"/>
  <c r="AN63" i="1"/>
  <c r="AN65" i="1"/>
  <c r="AN66" i="1"/>
  <c r="AN67" i="1"/>
  <c r="AN68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1" i="1"/>
  <c r="AS62" i="1"/>
  <c r="AS63" i="1"/>
  <c r="AS65" i="1"/>
  <c r="AS66" i="1"/>
  <c r="AS67" i="1"/>
  <c r="AS5" i="1"/>
  <c r="AV67" i="1"/>
  <c r="AX67" i="1" s="1"/>
  <c r="AV66" i="1"/>
  <c r="AX66" i="1" s="1"/>
  <c r="AV65" i="1"/>
  <c r="AX65" i="1" s="1"/>
  <c r="AV63" i="1"/>
  <c r="AX63" i="1" s="1"/>
  <c r="AV62" i="1"/>
  <c r="AX62" i="1" s="1"/>
  <c r="AV61" i="1"/>
  <c r="AX61" i="1" s="1"/>
  <c r="AV59" i="1"/>
  <c r="AX59" i="1" s="1"/>
  <c r="AV58" i="1"/>
  <c r="AV57" i="1"/>
  <c r="AV56" i="1"/>
  <c r="AX56" i="1" s="1"/>
  <c r="AV55" i="1"/>
  <c r="AX55" i="1" s="1"/>
  <c r="AV54" i="1"/>
  <c r="AX54" i="1" s="1"/>
  <c r="AV53" i="1"/>
  <c r="AX53" i="1" s="1"/>
  <c r="AV52" i="1"/>
  <c r="AX52" i="1" s="1"/>
  <c r="AV51" i="1"/>
  <c r="AX51" i="1" s="1"/>
  <c r="AV50" i="1"/>
  <c r="AX50" i="1" s="1"/>
  <c r="AV49" i="1"/>
  <c r="AX49" i="1" s="1"/>
  <c r="AV48" i="1"/>
  <c r="AX48" i="1" s="1"/>
  <c r="AV47" i="1"/>
  <c r="AX47" i="1" s="1"/>
  <c r="AV46" i="1"/>
  <c r="AX46" i="1" s="1"/>
  <c r="AV45" i="1"/>
  <c r="AX45" i="1" s="1"/>
  <c r="AV44" i="1"/>
  <c r="AX44" i="1" s="1"/>
  <c r="AV43" i="1"/>
  <c r="AX43" i="1" s="1"/>
  <c r="AV42" i="1"/>
  <c r="AX42" i="1" s="1"/>
  <c r="AV41" i="1"/>
  <c r="AX41" i="1" s="1"/>
  <c r="AV40" i="1"/>
  <c r="AX40" i="1" s="1"/>
  <c r="AV39" i="1"/>
  <c r="AX39" i="1" s="1"/>
  <c r="AV38" i="1"/>
  <c r="AX38" i="1" s="1"/>
  <c r="AV37" i="1"/>
  <c r="AX37" i="1" s="1"/>
  <c r="AV36" i="1"/>
  <c r="AX36" i="1" s="1"/>
  <c r="AV35" i="1"/>
  <c r="AX35" i="1" s="1"/>
  <c r="AV34" i="1"/>
  <c r="AX34" i="1" s="1"/>
  <c r="AV33" i="1"/>
  <c r="AX33" i="1" s="1"/>
  <c r="AV32" i="1"/>
  <c r="AX32" i="1" s="1"/>
  <c r="AV31" i="1"/>
  <c r="AX31" i="1" s="1"/>
  <c r="AV30" i="1"/>
  <c r="AX30" i="1" s="1"/>
  <c r="AV29" i="1"/>
  <c r="AX29" i="1" s="1"/>
  <c r="AV28" i="1"/>
  <c r="AX28" i="1" s="1"/>
  <c r="AV27" i="1"/>
  <c r="AX27" i="1" s="1"/>
  <c r="AV26" i="1"/>
  <c r="AX26" i="1" s="1"/>
  <c r="AV25" i="1"/>
  <c r="AX25" i="1" s="1"/>
  <c r="AV24" i="1"/>
  <c r="AX24" i="1" s="1"/>
  <c r="AV23" i="1"/>
  <c r="AX23" i="1" s="1"/>
  <c r="AV22" i="1"/>
  <c r="AX22" i="1" s="1"/>
  <c r="AV21" i="1"/>
  <c r="AX21" i="1" s="1"/>
  <c r="AV19" i="1"/>
  <c r="AX19" i="1" s="1"/>
  <c r="AV18" i="1"/>
  <c r="AX18" i="1" s="1"/>
  <c r="AV17" i="1"/>
  <c r="AX17" i="1" s="1"/>
  <c r="AV16" i="1"/>
  <c r="AX16" i="1" s="1"/>
  <c r="AV15" i="1"/>
  <c r="AX15" i="1" s="1"/>
  <c r="AV14" i="1"/>
  <c r="AX14" i="1" s="1"/>
  <c r="AV13" i="1"/>
  <c r="AX13" i="1" s="1"/>
  <c r="AV12" i="1"/>
  <c r="AX12" i="1" s="1"/>
  <c r="AV11" i="1"/>
  <c r="AX11" i="1" s="1"/>
  <c r="AV10" i="1"/>
  <c r="AX10" i="1" s="1"/>
  <c r="AV9" i="1"/>
  <c r="AX9" i="1" s="1"/>
  <c r="AV8" i="1"/>
  <c r="AX8" i="1" s="1"/>
  <c r="AV6" i="1"/>
  <c r="AX6" i="1" s="1"/>
  <c r="EH1" i="1"/>
  <c r="EF1" i="1"/>
  <c r="EG1" i="1"/>
  <c r="P5" i="1"/>
  <c r="AW57" i="1" l="1"/>
  <c r="AX57" i="1"/>
  <c r="AW58" i="1"/>
  <c r="AX58" i="1"/>
  <c r="AW69" i="1"/>
  <c r="P6" i="1"/>
  <c r="P14" i="1" l="1"/>
  <c r="P15" i="1"/>
  <c r="P12" i="1"/>
  <c r="EE56" i="1" l="1"/>
  <c r="EE57" i="1"/>
  <c r="EE58" i="1"/>
  <c r="EE59" i="1"/>
  <c r="EE61" i="1"/>
  <c r="EE62" i="1"/>
  <c r="EE63" i="1"/>
  <c r="EE65" i="1"/>
  <c r="EE66" i="1"/>
  <c r="EE53" i="1"/>
  <c r="EE54" i="1"/>
  <c r="EE55" i="1"/>
  <c r="EE51" i="1"/>
  <c r="EE52" i="1"/>
  <c r="EE49" i="1"/>
  <c r="EE50" i="1"/>
  <c r="EE48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47" i="1"/>
  <c r="EE5" i="1"/>
  <c r="AW33" i="1"/>
  <c r="AW44" i="1"/>
  <c r="DM39" i="1"/>
  <c r="AW39" i="1" l="1"/>
  <c r="AW38" i="1"/>
  <c r="P25" i="1"/>
  <c r="P42" i="1"/>
  <c r="P65" i="1"/>
  <c r="P13" i="1"/>
  <c r="P37" i="1"/>
  <c r="P66" i="1"/>
  <c r="P59" i="1"/>
  <c r="P22" i="1"/>
  <c r="P67" i="1"/>
  <c r="P21" i="1"/>
  <c r="P63" i="1"/>
  <c r="P30" i="1"/>
  <c r="P23" i="1"/>
  <c r="P29" i="1"/>
  <c r="P24" i="1"/>
  <c r="P49" i="1"/>
  <c r="P18" i="1"/>
  <c r="P16" i="1"/>
  <c r="P19" i="1"/>
  <c r="P36" i="1"/>
  <c r="P34" i="1"/>
  <c r="P61" i="1"/>
  <c r="P31" i="1"/>
  <c r="P10" i="1"/>
  <c r="P57" i="1"/>
  <c r="P58" i="1"/>
  <c r="P43" i="1"/>
  <c r="P46" i="1"/>
  <c r="P48" i="1"/>
  <c r="P51" i="1"/>
  <c r="P47" i="1"/>
  <c r="P54" i="1"/>
  <c r="P55" i="1"/>
  <c r="P26" i="1"/>
  <c r="P27" i="1"/>
  <c r="P28" i="1"/>
  <c r="P56" i="1"/>
  <c r="P52" i="1"/>
  <c r="P38" i="1"/>
  <c r="P32" i="1"/>
  <c r="P44" i="1"/>
  <c r="P33" i="1"/>
  <c r="P35" i="1"/>
  <c r="P53" i="1"/>
  <c r="P17" i="1"/>
  <c r="P8" i="1"/>
  <c r="P9" i="1"/>
  <c r="P62" i="1"/>
  <c r="P68" i="1"/>
  <c r="P50" i="1"/>
  <c r="DM25" i="1"/>
  <c r="DM42" i="1"/>
  <c r="DM65" i="1"/>
  <c r="DM12" i="1"/>
  <c r="DM13" i="1"/>
  <c r="DM14" i="1"/>
  <c r="DM15" i="1"/>
  <c r="DM6" i="1"/>
  <c r="DM37" i="1"/>
  <c r="DM66" i="1"/>
  <c r="DM59" i="1"/>
  <c r="DM22" i="1"/>
  <c r="DM5" i="1"/>
  <c r="DM67" i="1"/>
  <c r="DM21" i="1"/>
  <c r="DM63" i="1"/>
  <c r="DM30" i="1"/>
  <c r="DM23" i="1"/>
  <c r="DM29" i="1"/>
  <c r="DM24" i="1"/>
  <c r="DM49" i="1"/>
  <c r="DM18" i="1"/>
  <c r="DM16" i="1"/>
  <c r="DM19" i="1"/>
  <c r="DM36" i="1"/>
  <c r="DM34" i="1"/>
  <c r="DM61" i="1"/>
  <c r="DM31" i="1"/>
  <c r="DM10" i="1"/>
  <c r="DM57" i="1"/>
  <c r="DM58" i="1"/>
  <c r="DM43" i="1"/>
  <c r="DM46" i="1"/>
  <c r="DM48" i="1"/>
  <c r="DM51" i="1"/>
  <c r="DM47" i="1"/>
  <c r="DM54" i="1"/>
  <c r="DM55" i="1"/>
  <c r="DM26" i="1"/>
  <c r="DM27" i="1"/>
  <c r="DM28" i="1"/>
  <c r="DM56" i="1"/>
  <c r="DM52" i="1"/>
  <c r="DM38" i="1"/>
  <c r="DM41" i="1"/>
  <c r="DM40" i="1"/>
  <c r="DM32" i="1"/>
  <c r="DM44" i="1"/>
  <c r="DM33" i="1"/>
  <c r="DM35" i="1"/>
  <c r="DM53" i="1"/>
  <c r="DM17" i="1"/>
  <c r="DM8" i="1"/>
  <c r="DM9" i="1"/>
  <c r="DM62" i="1"/>
  <c r="DM68" i="1"/>
  <c r="DM50" i="1"/>
  <c r="AP50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</calcChain>
</file>

<file path=xl/sharedStrings.xml><?xml version="1.0" encoding="utf-8"?>
<sst xmlns="http://schemas.openxmlformats.org/spreadsheetml/2006/main" count="7259" uniqueCount="1154">
  <si>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</si>
  <si>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</si>
  <si>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</si>
  <si>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</si>
  <si>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</si>
  <si>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</si>
  <si>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</si>
  <si>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</si>
  <si>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</si>
  <si>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</si>
  <si>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</si>
  <si>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</si>
  <si>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</si>
  <si>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</si>
  <si>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</si>
  <si>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</si>
  <si>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</si>
  <si>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</si>
  <si>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</si>
  <si>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</si>
  <si>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</si>
  <si>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</si>
  <si>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</si>
  <si>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</si>
  <si>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</si>
  <si>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</si>
  <si>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</si>
  <si>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</si>
  <si>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</si>
  <si>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</si>
  <si>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</si>
  <si>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</si>
  <si>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</si>
  <si>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</si>
  <si>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</si>
  <si>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</si>
  <si>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</si>
  <si>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</si>
  <si>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</si>
  <si>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</si>
  <si>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</si>
  <si>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</si>
  <si>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</si>
  <si>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</si>
  <si>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</si>
  <si>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</si>
  <si>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</si>
  <si>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</si>
  <si>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</si>
  <si>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</si>
  <si>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</si>
  <si>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</si>
  <si>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</si>
  <si>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</si>
  <si>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</si>
  <si>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</si>
  <si>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</si>
  <si>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</si>
  <si>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</si>
  <si>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</si>
  <si>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</si>
  <si>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</si>
  <si>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</si>
  <si>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</si>
  <si>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</si>
  <si>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</si>
  <si>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</si>
  <si>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</si>
  <si>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</si>
  <si>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</si>
  <si>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</si>
  <si>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</si>
  <si>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</si>
  <si>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</si>
  <si>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</si>
  <si>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</si>
  <si>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</si>
  <si>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</si>
  <si>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</si>
  <si>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</si>
  <si>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</si>
  <si>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</si>
  <si>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</si>
  <si>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</si>
  <si>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</si>
  <si>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</si>
  <si>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</si>
  <si>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</si>
  <si>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</si>
  <si>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</si>
  <si>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</si>
  <si>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</si>
  <si>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</si>
  <si>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</si>
  <si>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</si>
  <si>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</si>
  <si>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</si>
  <si>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</si>
  <si>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</si>
  <si>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</si>
  <si>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</si>
  <si>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</si>
  <si>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</si>
  <si>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</si>
  <si>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</si>
  <si>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</si>
  <si>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</si>
  <si>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</si>
  <si>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</si>
  <si>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</si>
  <si>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</si>
  <si>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</si>
  <si>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</si>
  <si>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</si>
  <si>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</si>
  <si>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</si>
  <si>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</si>
  <si>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</si>
  <si>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</si>
  <si>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</si>
  <si>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</si>
  <si>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</si>
  <si>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</si>
  <si>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</si>
  <si>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</si>
  <si>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</si>
  <si>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</si>
  <si>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</si>
  <si>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</si>
  <si>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</si>
  <si>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</si>
  <si>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</si>
  <si>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</si>
  <si>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</si>
  <si>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</si>
  <si>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</si>
  <si>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</si>
  <si>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</si>
  <si>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</si>
  <si>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</si>
  <si>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</si>
  <si>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</si>
  <si>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</si>
  <si>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</si>
  <si>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</si>
  <si>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</si>
  <si>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</si>
  <si>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</si>
  <si>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</si>
  <si>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</si>
  <si>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</si>
  <si>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</si>
  <si>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</si>
  <si>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</si>
  <si>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</si>
  <si>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</si>
  <si>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</si>
  <si>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</si>
  <si>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</si>
  <si>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</si>
  <si>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</si>
  <si>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</si>
  <si>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</si>
  <si>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</si>
  <si>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</si>
  <si>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</si>
  <si>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</si>
  <si>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</si>
  <si>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</si>
  <si>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</si>
  <si>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</si>
  <si>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</si>
  <si>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</si>
  <si>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</si>
  <si>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</si>
  <si>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</si>
  <si>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</si>
  <si>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</si>
  <si>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</si>
  <si>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</si>
  <si>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</si>
  <si>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</si>
  <si>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</si>
  <si>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</si>
  <si>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</si>
  <si>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</si>
  <si>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</si>
  <si>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</si>
  <si>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</si>
  <si>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</si>
  <si>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</si>
  <si>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</si>
  <si>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</si>
  <si>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</si>
  <si>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</si>
  <si>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</si>
  <si>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</si>
  <si>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</si>
  <si>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</si>
  <si>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</si>
  <si>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</si>
  <si>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</si>
  <si>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</si>
  <si>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</si>
  <si>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</si>
  <si>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</si>
  <si>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</si>
  <si>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</si>
  <si>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</si>
  <si>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</si>
  <si>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</si>
  <si>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</si>
  <si>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</si>
  <si>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</si>
  <si>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</si>
  <si>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</si>
  <si>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</si>
  <si>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</si>
  <si>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</si>
  <si>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</si>
  <si>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</si>
  <si>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</si>
  <si>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</si>
  <si>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</si>
  <si>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1500g</t>
  </si>
  <si>
    <t>200 (L) x 110 (l) x 105 (h)</t>
  </si>
  <si>
    <t>8016784901220</t>
  </si>
  <si>
    <t>400  (L) x 200 (l) x 120 (h)</t>
  </si>
  <si>
    <t>18016784901227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</si>
  <si>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</si>
  <si>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</si>
  <si>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</si>
  <si>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</si>
  <si>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</si>
  <si>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</si>
  <si>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</si>
  <si>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</si>
  <si>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</si>
  <si>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</si>
  <si>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</si>
  <si>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</si>
  <si>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</si>
  <si>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</si>
  <si>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</si>
  <si>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</si>
  <si>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</si>
  <si>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</si>
  <si>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</si>
  <si>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</si>
  <si>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</si>
  <si>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</si>
  <si>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</si>
  <si>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</si>
  <si>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</si>
  <si>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</si>
  <si>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</si>
  <si>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</si>
  <si>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</si>
  <si>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</si>
  <si>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</si>
  <si>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</si>
  <si>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</si>
  <si>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</si>
  <si>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</si>
  <si>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</si>
  <si>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</si>
  <si>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</si>
  <si>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</si>
  <si>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</si>
  <si>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</si>
  <si>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</si>
  <si>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</si>
  <si>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</si>
  <si>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</si>
  <si>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</si>
  <si>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</si>
  <si>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</si>
  <si>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</si>
  <si>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</si>
  <si>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</si>
  <si>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</si>
  <si>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</si>
  <si>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</si>
  <si>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</si>
  <si>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</si>
  <si>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</si>
  <si>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</si>
  <si>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</si>
  <si>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</si>
  <si>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</si>
  <si>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</si>
  <si>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</si>
  <si>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</si>
  <si>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</si>
  <si>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</si>
  <si>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</si>
  <si>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</si>
  <si>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</si>
  <si>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</si>
  <si>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</si>
  <si>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</si>
  <si>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</si>
  <si>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</si>
  <si>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</si>
  <si>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</si>
  <si>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</si>
  <si>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</si>
  <si>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</si>
  <si>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</si>
  <si>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</si>
  <si>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</si>
  <si>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</si>
  <si>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</si>
  <si>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</si>
  <si>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</si>
  <si>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</si>
  <si>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</si>
  <si>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</si>
  <si>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</si>
  <si>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</si>
  <si>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</si>
  <si>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</si>
  <si>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</si>
  <si>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</si>
  <si>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</si>
  <si>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</si>
  <si>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</si>
  <si>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</si>
  <si>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</si>
  <si>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</si>
  <si>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</si>
  <si>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</si>
  <si>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</si>
  <si>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</si>
  <si>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</si>
  <si>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</si>
  <si>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</si>
  <si>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</si>
  <si>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</si>
  <si>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</si>
  <si>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</si>
  <si>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</si>
  <si>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</si>
  <si>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</si>
  <si>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</si>
  <si>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</si>
  <si>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</si>
  <si>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</si>
  <si>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</si>
  <si>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</si>
  <si>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</si>
  <si>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</si>
  <si>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</si>
  <si>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</si>
  <si>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</si>
  <si>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</si>
  <si>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</si>
  <si>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</si>
  <si>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</si>
  <si>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</si>
  <si>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</si>
  <si>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</si>
  <si>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</si>
  <si>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</si>
  <si>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</si>
  <si>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</si>
  <si>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</si>
  <si>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</si>
  <si>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</si>
  <si>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</si>
  <si>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</si>
  <si>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</si>
  <si>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</si>
  <si>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</si>
  <si>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</si>
  <si>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</si>
  <si>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</si>
  <si>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</si>
  <si>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</si>
  <si>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</si>
  <si>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</si>
  <si>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</si>
  <si>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</si>
  <si>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</si>
  <si>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</si>
  <si>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</si>
  <si>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</si>
  <si>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</si>
  <si>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</si>
  <si>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</si>
  <si>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</si>
  <si>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</si>
  <si>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</si>
  <si>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</si>
  <si>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</si>
  <si>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</si>
  <si>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</si>
  <si>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</si>
  <si>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</si>
  <si>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</si>
  <si>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</si>
  <si>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</si>
  <si>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</si>
  <si>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</si>
  <si>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</si>
  <si>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</si>
  <si>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</si>
  <si>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</si>
  <si>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</si>
  <si>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</si>
  <si>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</si>
  <si>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</si>
  <si>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</si>
  <si>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</si>
  <si>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</si>
  <si>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</si>
  <si>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</si>
  <si>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</si>
  <si>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</si>
  <si>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</si>
  <si>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</si>
  <si>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</si>
  <si>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</si>
  <si>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</si>
  <si>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</si>
  <si>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</si>
  <si>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</si>
  <si>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</si>
  <si>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</si>
  <si>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</si>
  <si>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</si>
  <si>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</si>
  <si>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</si>
  <si>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</si>
  <si>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</si>
  <si>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</si>
  <si>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</si>
  <si>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</si>
  <si>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</si>
  <si>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</si>
  <si>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</si>
  <si>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</si>
  <si>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</si>
  <si>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</si>
  <si>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</si>
  <si>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</si>
  <si>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</si>
  <si>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</si>
  <si>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</si>
  <si>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</si>
  <si>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</si>
  <si>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</si>
  <si>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</si>
  <si>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</si>
  <si>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</si>
  <si>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</si>
  <si>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</si>
  <si>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</si>
  <si>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</si>
  <si>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</si>
  <si>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</si>
  <si>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</si>
  <si>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</si>
  <si>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</si>
  <si>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</si>
  <si>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</si>
  <si>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</si>
  <si>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</si>
  <si>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</si>
  <si>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</si>
  <si>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</si>
  <si>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</si>
  <si>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</si>
  <si>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</si>
  <si>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</si>
  <si>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</si>
  <si>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</si>
  <si>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</si>
  <si>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</si>
  <si>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</si>
  <si>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</si>
  <si>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</si>
  <si>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</si>
  <si>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</si>
  <si>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</si>
  <si>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</si>
  <si>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</si>
  <si>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</si>
  <si>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</si>
  <si>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</si>
  <si>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</si>
  <si>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</si>
  <si>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</si>
  <si>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</si>
  <si>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</si>
  <si>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</si>
  <si>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</si>
  <si>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</si>
  <si>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</si>
  <si>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</si>
  <si>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</si>
  <si>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</si>
  <si>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</si>
  <si>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</si>
  <si>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</si>
  <si>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</si>
  <si>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</si>
  <si>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</si>
  <si>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</si>
  <si>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</si>
  <si>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</si>
  <si>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</si>
  <si>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</si>
  <si>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</si>
  <si>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</si>
  <si>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</si>
  <si>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</si>
  <si>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</si>
  <si>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</si>
  <si>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</si>
  <si>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</si>
  <si>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</si>
  <si>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</si>
  <si>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</si>
  <si>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</si>
  <si>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</si>
  <si>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</si>
  <si>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</si>
  <si>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</si>
  <si>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</si>
  <si>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</si>
  <si>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</si>
  <si>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</si>
  <si>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</si>
  <si>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</si>
  <si>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</si>
  <si>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</si>
  <si>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</si>
  <si>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</si>
  <si>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</si>
  <si>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</si>
  <si>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</si>
  <si>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</si>
  <si>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</si>
  <si>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</si>
  <si>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</si>
  <si>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</si>
  <si>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</si>
  <si>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</si>
  <si>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</si>
  <si>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</si>
  <si>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</si>
  <si>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</si>
  <si>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</si>
  <si>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</si>
  <si>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</si>
  <si>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</si>
  <si>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</si>
  <si>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</si>
  <si>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</si>
  <si>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</si>
  <si>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</si>
  <si>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</si>
  <si>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</si>
  <si>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</si>
  <si>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</si>
  <si>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</si>
  <si>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</si>
  <si>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</si>
  <si>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</si>
  <si>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</si>
  <si>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</si>
  <si>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</si>
  <si>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</si>
  <si>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</si>
  <si>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</si>
  <si>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</si>
  <si>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</si>
  <si>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</si>
  <si>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</si>
  <si>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</si>
  <si>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</si>
  <si>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</si>
  <si>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</si>
  <si>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</si>
  <si>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</si>
  <si>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</si>
  <si>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</si>
  <si>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</si>
  <si>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</si>
  <si>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</si>
  <si>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</si>
  <si>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</si>
  <si>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</si>
  <si>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</si>
  <si>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</si>
  <si>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</si>
  <si>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</si>
  <si>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</si>
  <si>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</si>
  <si>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</si>
  <si>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</si>
  <si>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</si>
  <si>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</si>
  <si>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</si>
  <si>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</si>
  <si>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</si>
  <si>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</si>
  <si>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</si>
  <si>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</si>
  <si>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</si>
  <si>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</si>
  <si>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</si>
  <si>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</si>
  <si>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</si>
  <si>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</si>
  <si>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</si>
  <si>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</si>
  <si>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</si>
  <si>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</si>
  <si>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</si>
  <si>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</si>
  <si>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</si>
  <si>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</si>
  <si>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</si>
  <si>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</si>
  <si>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</si>
  <si>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</si>
  <si>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</si>
  <si>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</si>
  <si>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</si>
  <si>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</si>
  <si>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</si>
  <si>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</si>
  <si>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</si>
  <si>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</si>
  <si>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</si>
  <si>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</si>
  <si>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</si>
  <si>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</si>
  <si>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</si>
  <si>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</si>
  <si>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</si>
  <si>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</si>
  <si>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</si>
  <si>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</si>
  <si>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</si>
  <si>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</si>
  <si>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</si>
  <si>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</si>
  <si>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</si>
  <si>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</si>
  <si>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</si>
  <si>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</si>
  <si>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</si>
  <si>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</si>
  <si>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</si>
  <si>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</si>
  <si>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</si>
  <si>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</si>
  <si>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</si>
  <si>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</si>
  <si>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</si>
  <si>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</si>
  <si>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</si>
  <si>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</si>
  <si>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</si>
  <si>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</si>
  <si>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</si>
  <si>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</si>
  <si>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</si>
  <si>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</si>
  <si>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</si>
  <si>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</si>
  <si>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</si>
  <si>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</si>
  <si>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</si>
  <si>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</si>
  <si>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</si>
  <si>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</si>
  <si>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</si>
  <si>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</si>
  <si>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</si>
  <si>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</si>
  <si>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</si>
  <si>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</si>
  <si>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</si>
  <si>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</si>
  <si>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</si>
  <si>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</si>
  <si>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</si>
  <si>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</si>
  <si>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</si>
  <si>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</si>
  <si>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</si>
  <si>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</si>
  <si>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</si>
  <si>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</si>
  <si>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</si>
  <si>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</si>
  <si>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</si>
  <si>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</si>
  <si>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</si>
  <si>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</si>
  <si>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</si>
  <si>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</si>
  <si>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</si>
  <si>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</si>
  <si>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</si>
  <si>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</si>
  <si>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</si>
  <si>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</si>
  <si>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</si>
  <si>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</si>
  <si>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</si>
  <si>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</si>
  <si>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</si>
  <si>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</si>
  <si>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</si>
  <si>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</si>
  <si>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</si>
  <si>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</si>
  <si>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</si>
  <si>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</si>
  <si>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</si>
  <si>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</si>
  <si>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</si>
  <si>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</si>
  <si>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</si>
  <si>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</si>
  <si>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</si>
  <si>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</si>
  <si>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</si>
  <si>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</si>
  <si>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</si>
  <si>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</si>
  <si>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</si>
  <si>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</si>
  <si>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</si>
  <si>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</si>
  <si>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</si>
  <si>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</si>
  <si>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</si>
  <si>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</si>
  <si>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</si>
  <si>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</si>
  <si>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</si>
  <si>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</si>
  <si>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</si>
  <si>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</si>
  <si>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</si>
  <si>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</si>
  <si>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</si>
  <si>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</si>
  <si>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</si>
  <si>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</si>
  <si>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</si>
  <si>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</si>
  <si>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</si>
  <si>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</si>
  <si>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</si>
  <si>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</si>
  <si>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</si>
  <si>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</si>
  <si>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</si>
  <si>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</si>
  <si>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</si>
  <si>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</si>
  <si>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</si>
  <si>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</si>
  <si>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</si>
  <si>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</si>
  <si>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</si>
  <si>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</si>
  <si>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</si>
  <si>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</si>
  <si>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</si>
  <si>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</si>
  <si>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</si>
  <si>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</si>
  <si>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</si>
  <si>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</si>
  <si>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</si>
  <si>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</si>
  <si>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</si>
  <si>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</si>
  <si>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</si>
  <si>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</si>
  <si>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</si>
  <si>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</si>
  <si>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</si>
  <si>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</si>
  <si>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</si>
  <si>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</si>
  <si>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</si>
  <si>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</si>
  <si>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</si>
  <si>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</si>
  <si>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</si>
  <si>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</si>
  <si>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</si>
  <si>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</si>
  <si>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</si>
  <si>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</si>
  <si>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</si>
  <si>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</si>
  <si>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</si>
  <si>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</si>
  <si>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</si>
  <si>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</si>
  <si>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</si>
  <si>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</si>
  <si>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</si>
  <si>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</si>
  <si>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</si>
  <si>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</si>
  <si>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</si>
  <si>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</si>
  <si>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</si>
  <si>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</si>
  <si>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</si>
  <si>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</si>
  <si>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</si>
  <si>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</si>
  <si>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</si>
  <si>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</si>
  <si>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</si>
  <si>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</si>
  <si>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</si>
  <si>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</si>
  <si>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</si>
  <si>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</si>
  <si>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</si>
  <si>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</si>
  <si>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</si>
  <si>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</si>
  <si>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</si>
  <si>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</si>
  <si>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</si>
  <si>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</si>
  <si>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</si>
  <si>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</si>
  <si>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</si>
  <si>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</si>
  <si>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</si>
  <si>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</si>
  <si>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</si>
  <si>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</si>
  <si>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</si>
  <si>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</si>
  <si>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</si>
  <si>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</si>
  <si>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</si>
  <si>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</si>
  <si>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</si>
  <si>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</si>
  <si>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</si>
  <si>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</si>
  <si>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</si>
  <si>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</si>
  <si>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</si>
  <si>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</si>
  <si>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</si>
  <si>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</si>
  <si>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</si>
  <si>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</si>
  <si>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</si>
  <si>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</si>
  <si>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</si>
  <si>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</si>
  <si>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</si>
  <si>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</si>
  <si>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</si>
  <si>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</si>
  <si>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</si>
  <si>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</si>
  <si>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</si>
  <si>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</si>
  <si>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</si>
  <si>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</si>
  <si>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</si>
  <si>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</si>
  <si>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</si>
  <si>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</si>
  <si>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</si>
  <si>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</si>
  <si>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</si>
  <si>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</si>
  <si>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</si>
  <si>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</si>
  <si>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</si>
  <si>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</si>
  <si>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</si>
  <si>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</si>
  <si>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</si>
  <si>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</si>
  <si>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</si>
  <si>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</si>
  <si>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</si>
  <si>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</si>
  <si>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</si>
  <si>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</si>
  <si>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</si>
  <si>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</si>
  <si>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</si>
  <si>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</si>
  <si>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</si>
  <si>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</si>
  <si>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</si>
  <si>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</si>
  <si>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</si>
  <si>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</si>
  <si>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</si>
  <si>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</si>
  <si>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</si>
  <si>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</si>
  <si>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</si>
  <si>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</si>
  <si>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</si>
  <si>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</si>
  <si>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</si>
  <si>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</si>
  <si>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</si>
  <si>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</si>
  <si>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</si>
  <si>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</si>
  <si>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</si>
  <si>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</si>
  <si>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</si>
  <si>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</si>
  <si>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</si>
  <si>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</si>
  <si>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</si>
  <si>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</si>
  <si>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</si>
  <si>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</si>
  <si>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</si>
  <si>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</si>
  <si>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</si>
  <si>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</si>
  <si>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</si>
  <si>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</si>
  <si>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</si>
  <si>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</si>
  <si>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</si>
  <si>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</si>
  <si>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</si>
  <si>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</si>
  <si>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</si>
  <si>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</si>
  <si>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</si>
  <si>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</si>
  <si>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</si>
  <si>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</si>
  <si>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</si>
  <si>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</si>
  <si>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</si>
  <si>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</si>
  <si>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</si>
  <si>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</si>
  <si>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</si>
  <si>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</si>
  <si>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</si>
  <si>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</si>
  <si>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</si>
  <si>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</si>
  <si>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</si>
  <si>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</si>
  <si>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</si>
  <si>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</si>
  <si>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</si>
  <si>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</si>
  <si>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</si>
  <si>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</si>
  <si>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</si>
  <si>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</si>
  <si>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</si>
  <si>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</si>
  <si>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</si>
  <si>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</si>
  <si>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</si>
  <si>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</si>
  <si>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</si>
  <si>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</si>
  <si>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</si>
  <si>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</si>
  <si>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</si>
  <si>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</si>
  <si>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</si>
  <si>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</si>
  <si>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</si>
  <si>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</si>
  <si>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</si>
  <si>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</si>
  <si>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</si>
  <si>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</si>
  <si>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</si>
  <si>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</si>
  <si>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</si>
  <si>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</si>
  <si>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</si>
  <si>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</si>
  <si>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</si>
  <si>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</si>
  <si>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</si>
  <si>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</si>
  <si>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</si>
  <si>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</si>
  <si>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</si>
  <si>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</si>
  <si>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</si>
  <si>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</si>
  <si>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</si>
  <si>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</si>
  <si>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</si>
  <si>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</si>
  <si>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</si>
  <si>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</si>
  <si>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</si>
  <si>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</si>
  <si>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</si>
  <si>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</si>
  <si>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</si>
  <si>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</si>
  <si>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</si>
  <si>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</si>
  <si>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</si>
  <si>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</si>
  <si>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</si>
  <si>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</si>
  <si>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</si>
  <si>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</si>
  <si>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</si>
  <si>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</si>
  <si>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</si>
  <si>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</si>
  <si>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</si>
  <si>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</si>
  <si>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</si>
  <si>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</si>
  <si>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</si>
  <si>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</si>
  <si>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</si>
  <si>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</si>
  <si>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</si>
  <si>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</si>
  <si>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</si>
  <si>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</si>
  <si>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</si>
  <si>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</si>
  <si>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</si>
  <si>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</si>
  <si>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</si>
  <si>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</si>
  <si>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</si>
  <si>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</si>
  <si>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</si>
  <si>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</si>
  <si>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</si>
  <si>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</si>
  <si>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</si>
  <si>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</si>
  <si>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</si>
  <si>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</si>
  <si>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</si>
  <si>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</si>
  <si>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</si>
  <si>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</si>
  <si>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</si>
  <si>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</si>
  <si>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</si>
  <si>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</si>
  <si>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</si>
  <si>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</si>
  <si>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</si>
  <si>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</si>
  <si>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</si>
  <si>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</si>
  <si>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</si>
  <si>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</si>
  <si>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</si>
  <si>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</si>
  <si>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</si>
  <si>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</si>
  <si>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</si>
  <si>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</si>
  <si>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</si>
  <si>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</si>
  <si>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</si>
  <si>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</si>
  <si>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</si>
  <si>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</si>
  <si>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</si>
  <si>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</si>
  <si>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</si>
  <si>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</si>
  <si>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</si>
  <si>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</si>
  <si>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</si>
  <si>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</si>
  <si>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</si>
  <si>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</si>
  <si>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</si>
  <si>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</si>
  <si>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</si>
  <si>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</si>
  <si>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</si>
  <si>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</si>
  <si>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</si>
  <si>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</si>
  <si>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</si>
  <si>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</si>
  <si>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</si>
  <si>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</si>
  <si>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</si>
  <si>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</si>
  <si>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</si>
  <si>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</si>
  <si>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</si>
  <si>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</si>
  <si>
    <t>RICOTTA DI BUFALA DOP 125g_ FOODSERVICE</t>
  </si>
  <si>
    <t>PF00160</t>
  </si>
  <si>
    <t>Buffalo Ricotta PDO 125g_FOODSERVICE</t>
  </si>
  <si>
    <t xml:space="preserve">Cup + film </t>
  </si>
  <si>
    <t>IT - ES - PT</t>
  </si>
  <si>
    <t xml:space="preserve">Mozzarella di bufala campana DOP </t>
  </si>
  <si>
    <t xml:space="preserve">Mozzarella di bufala campana DOP- linea senza lattosio </t>
  </si>
  <si>
    <t>08016784001807</t>
  </si>
  <si>
    <t>BURRATA DI BUFALA 125g PL</t>
  </si>
  <si>
    <t>TBC</t>
  </si>
  <si>
    <t>PL</t>
  </si>
  <si>
    <t>340g</t>
  </si>
  <si>
    <t>1</t>
  </si>
  <si>
    <t>435,2</t>
  </si>
  <si>
    <t>Buffalo Burrata 125g PL</t>
  </si>
  <si>
    <t>PFxxxxx</t>
  </si>
  <si>
    <t xml:space="preserve">IT </t>
  </si>
  <si>
    <t>Altre bonta' dalle nostre bufale</t>
  </si>
  <si>
    <t>Altre bonta' di bufala</t>
  </si>
  <si>
    <t>SETA DI BUFALA 150g</t>
  </si>
  <si>
    <t xml:space="preserve">Ottenuto per fermentazione acida </t>
  </si>
  <si>
    <t>Latte di bufala, proteine del siero di latte di bufala, sale, addensanti (farina di semi carrube, carragenina), fermenti lattici.</t>
  </si>
  <si>
    <t>Latte: Italia; Sale: UE; addensanti: ?</t>
  </si>
  <si>
    <t>Standard globale di sicurezza alimentare IFS – BRCGS 
Sistema di gestione Ambientale UNI EN ISO 14001:2015 
Sistema di gestione Qualità UNI EN ISO 9001:2016</t>
  </si>
  <si>
    <t xml:space="preserve">125 (L) 96 (l) 130 (h) </t>
  </si>
  <si>
    <t xml:space="preserve">394 (L) 263 (l) 145 (h) </t>
  </si>
  <si>
    <t>LA LATTERIA</t>
  </si>
  <si>
    <t>8016784001999</t>
  </si>
  <si>
    <t>08016784002002</t>
  </si>
  <si>
    <t>MOZZARELLA BUFALA CAMPANA DOP SECCHIELLO 50 g X 10 SALAD SIZE PL (LA LATTERIA)</t>
  </si>
  <si>
    <t>PFxxxxxX</t>
  </si>
  <si>
    <t>PF00198</t>
  </si>
  <si>
    <t>386  (L) x 230 (l) x 94 (h)</t>
  </si>
  <si>
    <t>PF00193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</si>
</sst>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7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charset val="134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70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49" fontId="3" fillId="3" borderId="1" xfId="1" applyNumberFormat="1" applyFont="1" applyFill="1" applyBorder="1" applyAlignment="1">
      <alignment horizontal="right" vertical="top"/>
    </xf>
    <xf numFmtId="1" fontId="3" fillId="3" borderId="12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  <xf numFmtId="1" fontId="3" fillId="0" borderId="12" xfId="1" applyNumberFormat="1" applyFont="1" applyFill="1" applyBorder="1" applyAlignment="1">
      <alignment horizontal="right" vertical="top"/>
    </xf>
    <xf numFmtId="1" fontId="3" fillId="0" borderId="1" xfId="1" applyNumberFormat="1" applyFont="1" applyFill="1" applyBorder="1" applyAlignment="1">
      <alignment horizontal="right" vertical="top"/>
    </xf>
    <xf numFmtId="1" fontId="3" fillId="0" borderId="10" xfId="1" applyNumberFormat="1" applyFont="1" applyFill="1" applyBorder="1" applyAlignment="1">
      <alignment horizontal="right" vertical="top"/>
    </xf>
    <xf numFmtId="49" fontId="3" fillId="3" borderId="0" xfId="1" applyNumberFormat="1" applyFont="1" applyFill="1" applyBorder="1" applyAlignment="1">
      <alignment horizontal="right" vertical="top"/>
    </xf>
    <xf numFmtId="1" fontId="3" fillId="3" borderId="12" xfId="2" applyNumberFormat="1" applyFont="1" applyFill="1" applyBorder="1" applyAlignment="1">
      <alignment horizontal="right" vertical="top"/>
    </xf>
    <xf numFmtId="1" fontId="3" fillId="3" borderId="10" xfId="2" applyNumberFormat="1" applyFont="1" applyFill="1" applyBorder="1" applyAlignment="1">
      <alignment horizontal="right" vertical="top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11"/>
  <sheetViews>
    <sheetView tabSelected="1" topLeftCell="A4" zoomScale="75" zoomScaleNormal="75" zoomScaleSheetLayoutView="120" workbookViewId="0">
      <pane xSplit="1" topLeftCell="B1" activePane="topRight" state="frozen"/>
      <selection activeCell="A4" sqref="A4"/>
      <selection pane="topRight" activeCell="EQ21" sqref="EQ21"/>
    </sheetView>
  </sheetViews>
  <sheetFormatPr defaultColWidth="13.28515625" defaultRowHeight="17.45" customHeight="1" outlineLevelRow="1"/>
  <cols>
    <col min="1" max="1" width="117.140625" style="4" customWidth="1"/>
    <col min="2" max="2" width="13.28515625" style="151" customWidth="1"/>
    <col min="3" max="3" width="14.28515625" style="37" customWidth="1"/>
    <col min="4" max="4" width="13.28515625" style="158" customWidth="1"/>
    <col min="5" max="5" width="14.5703125" style="15" customWidth="1"/>
    <col min="6" max="6" width="13.28515625" style="19" customWidth="1"/>
    <col min="7" max="7" width="13.28515625" style="15" customWidth="1"/>
    <col min="8" max="8" width="13.28515625" style="23" customWidth="1"/>
    <col min="9" max="9" width="13.28515625" style="1" customWidth="1"/>
    <col min="10" max="10" width="13.28515625" style="23" customWidth="1"/>
    <col min="11" max="11" width="13.28515625" style="48" customWidth="1"/>
    <col min="12" max="12" width="13.28515625" style="19" customWidth="1"/>
    <col min="13" max="13" width="13.28515625" style="1" customWidth="1"/>
    <col min="14" max="14" width="13.28515625" style="15" customWidth="1"/>
    <col min="15" max="15" width="13.28515625" style="23" customWidth="1"/>
    <col min="16" max="16" width="13.28515625" style="15" customWidth="1"/>
    <col min="17" max="17" width="13.28515625" style="19" customWidth="1"/>
    <col min="18" max="18" width="13.28515625" style="15"/>
    <col min="19" max="19" width="13.28515625" style="15" customWidth="1"/>
    <col min="20" max="20" width="13.28515625" style="19" customWidth="1"/>
    <col min="21" max="21" width="15.85546875" style="1" customWidth="1"/>
    <col min="22" max="22" width="18.140625" style="23" customWidth="1"/>
    <col min="23" max="23" width="37.42578125" style="1" customWidth="1"/>
    <col min="24" max="24" width="16.28515625" style="23" customWidth="1"/>
    <col min="25" max="25" width="17.28515625" style="15" customWidth="1"/>
    <col min="26" max="26" width="13.28515625" style="19" customWidth="1"/>
    <col min="27" max="27" width="14.5703125" style="1" customWidth="1"/>
    <col min="28" max="28" width="14.85546875" style="23" customWidth="1"/>
    <col min="29" max="29" width="13.28515625" style="1" customWidth="1"/>
    <col min="30" max="30" width="19.5703125" style="19" customWidth="1"/>
    <col min="31" max="31" width="59" style="1" customWidth="1"/>
    <col min="32" max="32" width="13.28515625" style="23" customWidth="1"/>
    <col min="33" max="33" width="21.7109375" style="1" customWidth="1"/>
    <col min="34" max="34" width="20.7109375" style="19" customWidth="1"/>
    <col min="35" max="35" width="13.28515625" style="1" customWidth="1"/>
    <col min="36" max="36" width="27.140625" style="32" customWidth="1"/>
    <col min="37" max="37" width="23.42578125" style="1" customWidth="1"/>
    <col min="38" max="38" width="15.140625" style="23" customWidth="1"/>
    <col min="39" max="39" width="15" style="1" customWidth="1"/>
    <col min="40" max="40" width="14.85546875" style="53" customWidth="1"/>
    <col min="41" max="41" width="27" style="27" customWidth="1"/>
    <col min="42" max="42" width="13.28515625" style="41"/>
    <col min="43" max="43" width="15.42578125" style="165" customWidth="1"/>
    <col min="44" max="44" width="14.85546875" style="41" customWidth="1"/>
    <col min="45" max="45" width="30" style="52" customWidth="1"/>
    <col min="46" max="46" width="13.28515625" style="41"/>
    <col min="47" max="47" width="13.28515625" style="37"/>
    <col min="48" max="48" width="13.28515625" style="32"/>
    <col min="49" max="49" width="13.28515625" style="165"/>
    <col min="50" max="50" width="13.28515625" style="152"/>
    <col min="51" max="51" width="13.28515625" style="1"/>
    <col min="52" max="52" width="13.28515625" style="23"/>
    <col min="53" max="53" width="13.28515625" style="1"/>
    <col min="54" max="54" width="16.42578125" style="23" customWidth="1"/>
    <col min="55" max="55" width="13.28515625" style="15"/>
    <col min="56" max="56" width="13.28515625" style="19"/>
    <col min="57" max="57" width="13.28515625" style="115"/>
    <col min="58" max="58" width="13.28515625" style="19"/>
    <col min="59" max="59" width="13.28515625" style="15"/>
    <col min="60" max="60" width="13.28515625" style="19"/>
    <col min="61" max="61" width="13.28515625" style="15"/>
    <col min="62" max="62" width="13.28515625" style="19"/>
    <col min="63" max="63" width="13.28515625" style="15"/>
    <col min="64" max="64" width="13.28515625" style="19"/>
    <col min="65" max="65" width="14.42578125" style="15" customWidth="1"/>
    <col min="66" max="66" width="15.140625" style="19" customWidth="1"/>
    <col min="67" max="67" width="13.28515625" style="15"/>
    <col min="68" max="68" width="13.28515625" style="19"/>
    <col min="69" max="69" width="16" style="115" customWidth="1"/>
    <col min="70" max="70" width="13.28515625" style="116"/>
    <col min="71" max="71" width="13.28515625" style="115"/>
    <col min="72" max="72" width="13.28515625" style="32"/>
    <col min="73" max="73" width="13.28515625" style="15"/>
    <col min="74" max="74" width="13.28515625" style="19"/>
    <col min="75" max="75" width="13.28515625" style="15"/>
    <col min="76" max="76" width="15.85546875" style="19" customWidth="1"/>
    <col min="77" max="77" width="13.28515625" style="15"/>
    <col min="78" max="78" width="0" style="19" hidden="1" customWidth="1"/>
    <col min="79" max="79" width="13.28515625" style="19"/>
    <col min="80" max="80" width="13.28515625" style="15"/>
    <col min="81" max="81" width="13.28515625" style="19"/>
    <col min="82" max="82" width="13.28515625" style="15"/>
    <col min="83" max="83" width="13.28515625" style="19"/>
    <col min="84" max="84" width="13.28515625" style="15"/>
    <col min="85" max="85" width="13.28515625" style="19"/>
    <col min="86" max="86" width="13.28515625" style="15"/>
    <col min="87" max="87" width="13.28515625" style="19"/>
    <col min="88" max="88" width="13.28515625" style="15"/>
    <col min="89" max="89" width="13.28515625" style="19"/>
    <col min="90" max="90" width="13.28515625" style="15"/>
    <col min="91" max="91" width="13.28515625" style="19"/>
    <col min="92" max="92" width="13.28515625" style="15"/>
    <col min="93" max="93" width="13.28515625" style="19"/>
    <col min="94" max="94" width="13.28515625" style="15"/>
    <col min="95" max="95" width="13.28515625" style="19"/>
    <col min="96" max="96" width="13.28515625" style="15"/>
    <col min="97" max="97" width="13.28515625" style="19"/>
    <col min="98" max="98" width="13.28515625" style="15"/>
    <col min="99" max="99" width="13.28515625" style="19"/>
    <col min="100" max="100" width="13.28515625" style="15"/>
    <col min="101" max="101" width="13.28515625" style="19"/>
    <col min="102" max="102" width="13.28515625" style="15"/>
    <col min="103" max="103" width="13.28515625" style="19"/>
    <col min="104" max="104" width="13.28515625" style="15"/>
    <col min="105" max="105" width="13.28515625" style="19"/>
    <col min="106" max="106" width="13.28515625" style="15"/>
    <col min="107" max="107" width="14.5703125" style="23" customWidth="1"/>
    <col min="108" max="108" width="13.28515625" style="1"/>
    <col min="109" max="109" width="13.28515625" style="23"/>
    <col min="110" max="110" width="15.7109375" style="1" customWidth="1"/>
    <col min="111" max="111" width="13.28515625" style="23"/>
    <col min="112" max="112" width="13.28515625" style="1"/>
    <col min="113" max="113" width="13.28515625" style="23"/>
    <col min="114" max="114" width="13.28515625" style="1"/>
    <col min="115" max="115" width="13.28515625" style="23"/>
    <col min="116" max="116" width="13.28515625" style="1"/>
    <col min="117" max="117" width="13.28515625" style="59"/>
    <col min="118" max="118" width="0" style="59" hidden="1" customWidth="1"/>
    <col min="119" max="119" width="13.28515625" style="59"/>
    <col min="120" max="120" width="15.42578125" style="59" customWidth="1"/>
    <col min="121" max="121" width="16" style="59" customWidth="1"/>
    <col min="122" max="122" width="13.28515625" style="59"/>
    <col min="123" max="123" width="15" style="59" customWidth="1"/>
    <col min="124" max="124" width="14.42578125" style="59" customWidth="1"/>
    <col min="125" max="125" width="59.5703125" style="59" customWidth="1"/>
    <col min="126" max="126" width="18.85546875" style="59" customWidth="1"/>
    <col min="127" max="127" width="13.28515625" style="59"/>
    <col min="128" max="128" width="15" style="59" customWidth="1"/>
    <col min="129" max="129" width="15.42578125" style="59" customWidth="1"/>
    <col min="130" max="132" width="13.28515625" style="59"/>
    <col min="133" max="133" width="16.5703125" style="59" customWidth="1"/>
    <col min="134" max="134" width="2.140625" style="59" hidden="1" customWidth="1"/>
    <col min="135" max="135" width="13.28515625" style="66"/>
    <col min="136" max="136" width="24.5703125" style="66" customWidth="1"/>
    <col min="137" max="137" width="14.85546875" style="66" customWidth="1"/>
    <col min="138" max="138" width="13.28515625" style="66"/>
    <col min="139" max="146" width="6.85546875" style="72" customWidth="1"/>
    <col min="147" max="147" width="6.85546875" style="82" customWidth="1"/>
    <col min="148" max="214" width="13.28515625" style="6"/>
    <col min="215" max="215" width="13.28515625" style="7"/>
    <col min="216" max="16384" width="13.28515625" style="1"/>
  </cols>
  <sheetData>
    <row r="1" spans="1:215" s="3" customFormat="1" ht="17.45" hidden="1" customHeight="1" outlineLevel="1">
      <c r="A1" s="83" t="s">
        <v>0</v>
      </c>
      <c r="B1" s="84"/>
      <c r="C1" s="89"/>
      <c r="D1" s="154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89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7">
        <f>COLUMN()</f>
        <v>48</v>
      </c>
      <c r="AW1" s="154">
        <f>COLUMN()</f>
        <v>49</v>
      </c>
      <c r="AX1" s="88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961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45" hidden="1" customHeight="1" outlineLevel="1">
      <c r="A2" s="92"/>
      <c r="C2" s="97"/>
      <c r="D2" s="155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97"/>
      <c r="AS2" s="123"/>
      <c r="AT2" s="97"/>
      <c r="AU2" s="97"/>
      <c r="AV2" s="95"/>
      <c r="AW2" s="155"/>
      <c r="AX2" s="96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960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45" hidden="1" customHeight="1" outlineLevel="1" thickBot="1">
      <c r="A3" s="99" t="s">
        <v>19</v>
      </c>
      <c r="B3" s="100"/>
      <c r="C3" s="163"/>
      <c r="D3" s="162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07"/>
      <c r="AS3" s="124"/>
      <c r="AT3" s="107"/>
      <c r="AU3" s="107"/>
      <c r="AV3" s="105"/>
      <c r="AW3" s="156"/>
      <c r="AX3" s="10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1075</v>
      </c>
      <c r="DY3" s="100"/>
      <c r="DZ3" s="100"/>
      <c r="EA3" s="100"/>
      <c r="EB3" s="100"/>
      <c r="EC3" s="100"/>
      <c r="ED3" s="100"/>
      <c r="EE3" s="100"/>
      <c r="EI3" s="102" t="s">
        <v>958</v>
      </c>
      <c r="EJ3" s="102"/>
      <c r="EK3" s="102"/>
      <c r="EL3" s="102" t="s">
        <v>957</v>
      </c>
      <c r="EM3" s="102"/>
      <c r="EN3" s="102"/>
      <c r="EO3" s="102" t="s">
        <v>959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.1" customHeight="1" collapsed="1" thickBot="1">
      <c r="A4" s="131" t="s">
        <v>30</v>
      </c>
      <c r="B4" s="132" t="s">
        <v>31</v>
      </c>
      <c r="C4" s="136" t="s">
        <v>32</v>
      </c>
      <c r="D4" s="157" t="s">
        <v>33</v>
      </c>
      <c r="E4" s="132" t="s">
        <v>34</v>
      </c>
      <c r="F4" s="132" t="s">
        <v>1073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1119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1078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6" t="s">
        <v>68</v>
      </c>
      <c r="AS4" s="132" t="s">
        <v>69</v>
      </c>
      <c r="AT4" s="136" t="s">
        <v>70</v>
      </c>
      <c r="AU4" s="136" t="s">
        <v>71</v>
      </c>
      <c r="AV4" s="134" t="s">
        <v>72</v>
      </c>
      <c r="AW4" s="157" t="s">
        <v>73</v>
      </c>
      <c r="AX4" s="135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7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7" t="s">
        <v>93</v>
      </c>
      <c r="BR4" s="137" t="s">
        <v>94</v>
      </c>
      <c r="BS4" s="137" t="s">
        <v>95</v>
      </c>
      <c r="BT4" s="134" t="s">
        <v>872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962</v>
      </c>
      <c r="EJ4" s="132" t="s">
        <v>989</v>
      </c>
      <c r="EK4" s="132" t="s">
        <v>963</v>
      </c>
      <c r="EL4" s="132" t="s">
        <v>962</v>
      </c>
      <c r="EM4" s="132" t="s">
        <v>989</v>
      </c>
      <c r="EN4" s="132" t="s">
        <v>963</v>
      </c>
      <c r="EO4" s="132" t="s">
        <v>962</v>
      </c>
      <c r="EP4" s="132" t="s">
        <v>989</v>
      </c>
      <c r="EQ4" s="138" t="s">
        <v>963</v>
      </c>
      <c r="ER4" s="139"/>
      <c r="ES4" s="139"/>
      <c r="ET4" s="139"/>
      <c r="EU4" s="139"/>
      <c r="EV4" s="139"/>
      <c r="EW4" s="139"/>
      <c r="EX4" s="139"/>
      <c r="EY4" s="139"/>
      <c r="EZ4" s="139"/>
      <c r="FA4" s="139"/>
      <c r="FB4" s="139"/>
      <c r="FC4" s="139"/>
      <c r="FD4" s="139"/>
      <c r="FE4" s="139"/>
      <c r="FF4" s="139"/>
      <c r="FG4" s="139"/>
      <c r="FH4" s="139"/>
      <c r="FI4" s="139"/>
      <c r="FJ4" s="139"/>
      <c r="FK4" s="139"/>
      <c r="FL4" s="139"/>
      <c r="FM4" s="139"/>
      <c r="FN4" s="139"/>
      <c r="FO4" s="139"/>
      <c r="FP4" s="139"/>
      <c r="FQ4" s="139"/>
      <c r="FR4" s="139"/>
      <c r="FS4" s="139"/>
      <c r="FT4" s="139"/>
      <c r="FU4" s="139"/>
      <c r="FV4" s="139"/>
      <c r="FW4" s="139"/>
      <c r="FX4" s="139"/>
      <c r="FY4" s="139"/>
      <c r="FZ4" s="139"/>
      <c r="GA4" s="139"/>
      <c r="GB4" s="139"/>
      <c r="GC4" s="139"/>
      <c r="GD4" s="139"/>
      <c r="GE4" s="139"/>
      <c r="GF4" s="139"/>
      <c r="GG4" s="139"/>
      <c r="GH4" s="139"/>
      <c r="GI4" s="139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1"/>
    </row>
    <row r="5" spans="1:215" s="11" customFormat="1" ht="17.45" customHeight="1">
      <c r="A5" s="143" t="s">
        <v>364</v>
      </c>
      <c r="B5" s="147" t="s">
        <v>365</v>
      </c>
      <c r="C5" s="38">
        <v>125</v>
      </c>
      <c r="D5" s="153">
        <v>1</v>
      </c>
      <c r="E5" s="17" t="s">
        <v>1111</v>
      </c>
      <c r="F5" s="20" t="s">
        <v>183</v>
      </c>
      <c r="G5" s="17" t="s">
        <v>926</v>
      </c>
      <c r="H5" s="24" t="s">
        <v>199</v>
      </c>
      <c r="I5" s="12" t="s">
        <v>366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926</v>
      </c>
      <c r="R5" s="17" t="s">
        <v>926</v>
      </c>
      <c r="S5" s="17"/>
      <c r="T5" s="20" t="s">
        <v>367</v>
      </c>
      <c r="U5" s="11" t="s">
        <v>368</v>
      </c>
      <c r="V5" s="24"/>
      <c r="W5" s="11" t="s">
        <v>1138</v>
      </c>
      <c r="X5" s="24" t="s">
        <v>136</v>
      </c>
      <c r="Y5" s="17" t="s">
        <v>217</v>
      </c>
      <c r="Z5" s="20" t="s">
        <v>183</v>
      </c>
      <c r="AA5" s="11" t="s">
        <v>1095</v>
      </c>
      <c r="AB5" s="24" t="s">
        <v>293</v>
      </c>
      <c r="AC5" s="11" t="s">
        <v>132</v>
      </c>
      <c r="AD5" s="20" t="s">
        <v>976</v>
      </c>
      <c r="AE5" s="11" t="s">
        <v>1100</v>
      </c>
      <c r="AF5" s="24" t="s">
        <v>369</v>
      </c>
      <c r="AG5" s="11" t="s">
        <v>370</v>
      </c>
      <c r="AH5" s="45" t="str">
        <f>EI5&amp;" (L) "&amp;EJ5&amp;" (l) "&amp;EK5&amp;" (h) "</f>
        <v xml:space="preserve">110 (L) 60 (l) 20 (h) </v>
      </c>
      <c r="AI5" s="11" t="s">
        <v>372</v>
      </c>
      <c r="AJ5" s="33" t="s">
        <v>373</v>
      </c>
      <c r="AK5" s="11" t="s">
        <v>189</v>
      </c>
      <c r="AL5" s="24" t="s">
        <v>987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991</v>
      </c>
      <c r="AP5" s="42">
        <v>10</v>
      </c>
      <c r="AQ5" s="164">
        <v>1.25</v>
      </c>
      <c r="AR5" s="42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64">
        <v>318.7</v>
      </c>
      <c r="AX5" s="168">
        <f>AV5*AR5</f>
        <v>300</v>
      </c>
      <c r="AY5" s="11" t="s">
        <v>375</v>
      </c>
      <c r="AZ5" s="24" t="s">
        <v>150</v>
      </c>
      <c r="BA5" s="11" t="s">
        <v>151</v>
      </c>
      <c r="BB5" s="24" t="s">
        <v>376</v>
      </c>
      <c r="BC5" s="17" t="s">
        <v>153</v>
      </c>
      <c r="BD5" s="20" t="s">
        <v>154</v>
      </c>
      <c r="BE5" s="113" t="s">
        <v>377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378</v>
      </c>
      <c r="BR5" s="114" t="s">
        <v>379</v>
      </c>
      <c r="BS5" s="113" t="s">
        <v>378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871</v>
      </c>
      <c r="DD5" s="12" t="s">
        <v>1006</v>
      </c>
      <c r="DE5" s="24"/>
      <c r="DF5" s="11" t="s">
        <v>380</v>
      </c>
      <c r="DG5" s="24" t="s">
        <v>381</v>
      </c>
      <c r="DH5" s="11" t="s">
        <v>382</v>
      </c>
      <c r="DI5" s="24" t="s">
        <v>383</v>
      </c>
      <c r="DJ5" s="11" t="s">
        <v>384</v>
      </c>
      <c r="DK5" s="24" t="s">
        <v>385</v>
      </c>
      <c r="DL5" s="11" t="s">
        <v>169</v>
      </c>
      <c r="DM5" s="60" t="str">
        <f t="shared" ref="DM5:DM10" si="1">B5</f>
        <v>PF00035</v>
      </c>
      <c r="DN5" s="60"/>
      <c r="DO5" s="60" t="s">
        <v>841</v>
      </c>
      <c r="DP5" s="61" t="s">
        <v>816</v>
      </c>
      <c r="DQ5" s="60"/>
      <c r="DR5" s="60" t="s">
        <v>836</v>
      </c>
      <c r="DS5" s="60" t="s">
        <v>842</v>
      </c>
      <c r="DT5" s="60" t="s">
        <v>1116</v>
      </c>
      <c r="DU5" s="60" t="s">
        <v>817</v>
      </c>
      <c r="DV5" s="60" t="s">
        <v>386</v>
      </c>
      <c r="DW5" s="60" t="s">
        <v>386</v>
      </c>
      <c r="DX5" s="60" t="s">
        <v>911</v>
      </c>
      <c r="DY5" s="59" t="s">
        <v>832</v>
      </c>
      <c r="DZ5" s="61" t="s">
        <v>387</v>
      </c>
      <c r="EA5" s="61" t="s">
        <v>175</v>
      </c>
      <c r="EB5" s="61" t="s">
        <v>176</v>
      </c>
      <c r="EC5" s="61" t="s">
        <v>388</v>
      </c>
      <c r="ED5" s="60"/>
      <c r="EE5" s="67" t="str">
        <f t="shared" ref="EE5:EE38" si="2">B5</f>
        <v>PF00035</v>
      </c>
      <c r="EF5" s="67" t="s">
        <v>371</v>
      </c>
      <c r="EG5" s="68" t="s">
        <v>374</v>
      </c>
      <c r="EH5" s="67" t="s">
        <v>1034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45" customHeight="1">
      <c r="A6" s="144" t="s">
        <v>287</v>
      </c>
      <c r="B6" s="148" t="s">
        <v>288</v>
      </c>
      <c r="C6" s="37">
        <v>250</v>
      </c>
      <c r="D6" s="158">
        <v>1</v>
      </c>
      <c r="E6" s="15" t="s">
        <v>217</v>
      </c>
      <c r="F6" s="19" t="s">
        <v>201</v>
      </c>
      <c r="G6" s="15" t="s">
        <v>289</v>
      </c>
      <c r="H6" s="23" t="s">
        <v>199</v>
      </c>
      <c r="I6" s="1" t="s">
        <v>290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289</v>
      </c>
      <c r="R6" s="15" t="s">
        <v>289</v>
      </c>
      <c r="T6" s="19" t="s">
        <v>291</v>
      </c>
      <c r="U6" s="1" t="s">
        <v>292</v>
      </c>
      <c r="V6" s="23" t="s">
        <v>964</v>
      </c>
      <c r="W6" s="1" t="s">
        <v>1137</v>
      </c>
      <c r="X6" s="23" t="s">
        <v>136</v>
      </c>
      <c r="Y6" s="15" t="s">
        <v>217</v>
      </c>
      <c r="Z6" s="19" t="s">
        <v>201</v>
      </c>
      <c r="AA6" s="1" t="s">
        <v>1094</v>
      </c>
      <c r="AB6" s="23" t="s">
        <v>1105</v>
      </c>
      <c r="AC6" s="1" t="s">
        <v>132</v>
      </c>
      <c r="AD6" s="19" t="s">
        <v>975</v>
      </c>
      <c r="AE6" s="1" t="s">
        <v>1101</v>
      </c>
      <c r="AF6" s="23" t="s">
        <v>140</v>
      </c>
      <c r="AG6" s="1" t="s">
        <v>141</v>
      </c>
      <c r="AH6" s="46" t="str">
        <f t="shared" ref="AH6:AH68" si="3">EI6&amp;" (L) "&amp;EJ6&amp;" (l) "&amp;EK6&amp;" (h) "</f>
        <v xml:space="preserve">109 (L) 95 (l) 45 (h) </v>
      </c>
      <c r="AI6" s="1" t="s">
        <v>143</v>
      </c>
      <c r="AJ6" s="32" t="s">
        <v>295</v>
      </c>
      <c r="AK6" s="1" t="s">
        <v>145</v>
      </c>
      <c r="AL6" s="23" t="s">
        <v>988</v>
      </c>
      <c r="AM6" s="1" t="s">
        <v>146</v>
      </c>
      <c r="AN6" s="129" t="str">
        <f t="shared" ref="AN6:AN68" si="4">EL6&amp;" (L) "&amp;EM6&amp;" (l) "&amp;EN6&amp;" (h) "</f>
        <v xml:space="preserve">362 (L) 247 (l) 72 (h) </v>
      </c>
      <c r="AO6" s="29" t="s">
        <v>297</v>
      </c>
      <c r="AP6" s="41">
        <v>6</v>
      </c>
      <c r="AQ6" s="165">
        <v>1.5</v>
      </c>
      <c r="AR6" s="41">
        <v>1.5</v>
      </c>
      <c r="AS6" s="126" t="str">
        <f t="shared" ref="AS6:AS67" si="5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7" si="6">AT6*AU6</f>
        <v>108</v>
      </c>
      <c r="AW6" s="165">
        <v>162</v>
      </c>
      <c r="AX6" s="168">
        <f t="shared" ref="AX6:AX69" si="7">AV6*AR6</f>
        <v>162</v>
      </c>
      <c r="AY6" s="1" t="s">
        <v>217</v>
      </c>
      <c r="AZ6" s="23" t="s">
        <v>298</v>
      </c>
      <c r="BA6" s="1" t="s">
        <v>299</v>
      </c>
      <c r="BB6" s="23" t="s">
        <v>231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871</v>
      </c>
      <c r="DD6" s="2" t="s">
        <v>870</v>
      </c>
      <c r="DF6" s="1" t="s">
        <v>300</v>
      </c>
      <c r="DG6" s="23" t="s">
        <v>301</v>
      </c>
      <c r="DH6" s="1" t="s">
        <v>302</v>
      </c>
      <c r="DI6" s="23" t="s">
        <v>303</v>
      </c>
      <c r="DJ6" s="1" t="s">
        <v>304</v>
      </c>
      <c r="DK6" s="23" t="s">
        <v>305</v>
      </c>
      <c r="DL6" s="1" t="s">
        <v>169</v>
      </c>
      <c r="DM6" s="59" t="str">
        <f t="shared" si="1"/>
        <v>PF00018</v>
      </c>
      <c r="DO6" s="59" t="s">
        <v>843</v>
      </c>
      <c r="DP6" s="62" t="s">
        <v>846</v>
      </c>
      <c r="DQ6" s="59" t="s">
        <v>847</v>
      </c>
      <c r="DR6" s="59" t="s">
        <v>836</v>
      </c>
      <c r="DS6" s="59" t="s">
        <v>844</v>
      </c>
      <c r="DT6" s="59" t="s">
        <v>938</v>
      </c>
      <c r="DU6" s="59" t="s">
        <v>845</v>
      </c>
      <c r="DV6" s="59" t="s">
        <v>818</v>
      </c>
      <c r="DW6" s="59" t="s">
        <v>173</v>
      </c>
      <c r="DX6" s="59" t="s">
        <v>820</v>
      </c>
      <c r="DY6" s="59" t="s">
        <v>832</v>
      </c>
      <c r="DZ6" s="62" t="s">
        <v>217</v>
      </c>
      <c r="EA6" s="62" t="s">
        <v>1021</v>
      </c>
      <c r="EB6" s="62" t="s">
        <v>306</v>
      </c>
      <c r="EC6" s="62" t="s">
        <v>242</v>
      </c>
      <c r="EE6" s="66" t="str">
        <f t="shared" si="2"/>
        <v>PF00018</v>
      </c>
      <c r="EF6" s="66" t="s">
        <v>294</v>
      </c>
      <c r="EG6" s="66" t="s">
        <v>296</v>
      </c>
      <c r="EH6" s="66" t="s">
        <v>1035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45" customHeight="1">
      <c r="A7" s="144" t="s">
        <v>1061</v>
      </c>
      <c r="B7" s="148" t="s">
        <v>1068</v>
      </c>
      <c r="C7" s="37">
        <v>125</v>
      </c>
      <c r="D7" s="158">
        <v>1</v>
      </c>
      <c r="E7" s="15" t="s">
        <v>1023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335</v>
      </c>
      <c r="R7" s="15" t="s">
        <v>826</v>
      </c>
      <c r="T7" s="19" t="s">
        <v>133</v>
      </c>
      <c r="U7" s="1" t="s">
        <v>134</v>
      </c>
      <c r="V7" s="23" t="s">
        <v>135</v>
      </c>
      <c r="W7" s="2" t="s">
        <v>1126</v>
      </c>
      <c r="X7" s="23" t="s">
        <v>136</v>
      </c>
      <c r="Y7" s="15" t="s">
        <v>183</v>
      </c>
      <c r="Z7" s="19" t="s">
        <v>785</v>
      </c>
      <c r="AA7" s="1" t="s">
        <v>1091</v>
      </c>
      <c r="AB7" s="23" t="s">
        <v>1108</v>
      </c>
      <c r="AC7" s="1" t="s">
        <v>132</v>
      </c>
      <c r="AD7" s="19" t="s">
        <v>975</v>
      </c>
      <c r="AE7" s="1" t="s">
        <v>1098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1062</v>
      </c>
      <c r="AK7" s="1" t="s">
        <v>145</v>
      </c>
      <c r="AL7" s="23" t="s">
        <v>988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1069</v>
      </c>
      <c r="AP7" s="41">
        <v>8</v>
      </c>
      <c r="AQ7" s="165">
        <v>1</v>
      </c>
      <c r="AR7" s="41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65">
        <v>100</v>
      </c>
      <c r="AX7" s="168">
        <f t="shared" si="7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1000</v>
      </c>
      <c r="BE7" s="115">
        <v>26</v>
      </c>
      <c r="BF7" s="19" t="s">
        <v>1002</v>
      </c>
      <c r="BG7" s="15" t="s">
        <v>1004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871</v>
      </c>
      <c r="DD7" s="2" t="s">
        <v>870</v>
      </c>
      <c r="DF7" s="1" t="s">
        <v>1070</v>
      </c>
      <c r="DG7" s="23" t="s">
        <v>164</v>
      </c>
      <c r="DH7" s="1" t="s">
        <v>1070</v>
      </c>
      <c r="DI7" s="23" t="s">
        <v>166</v>
      </c>
      <c r="DJ7" s="1" t="s">
        <v>790</v>
      </c>
      <c r="DK7" s="23" t="s">
        <v>791</v>
      </c>
      <c r="DL7" s="1" t="s">
        <v>169</v>
      </c>
      <c r="DM7" s="59" t="str">
        <f t="shared" si="1"/>
        <v>PF00169</v>
      </c>
      <c r="DO7" s="59" t="s">
        <v>1063</v>
      </c>
      <c r="DP7" s="62" t="s">
        <v>823</v>
      </c>
      <c r="DQ7" s="59" t="s">
        <v>771</v>
      </c>
      <c r="DR7" s="59" t="s">
        <v>951</v>
      </c>
      <c r="DS7" s="59" t="s">
        <v>1064</v>
      </c>
      <c r="DT7" s="59" t="s">
        <v>945</v>
      </c>
      <c r="DU7" s="59" t="s">
        <v>172</v>
      </c>
      <c r="DV7" s="59" t="s">
        <v>818</v>
      </c>
      <c r="DW7" s="59" t="s">
        <v>173</v>
      </c>
      <c r="DX7" s="62" t="s">
        <v>820</v>
      </c>
      <c r="DY7" s="59" t="s">
        <v>832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409</v>
      </c>
      <c r="EG7" s="66" t="s">
        <v>147</v>
      </c>
      <c r="EH7" s="66" t="s">
        <v>1036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45" customHeight="1">
      <c r="A8" s="144" t="s">
        <v>782</v>
      </c>
      <c r="B8" s="148" t="s">
        <v>783</v>
      </c>
      <c r="C8" s="37">
        <v>125</v>
      </c>
      <c r="D8" s="158">
        <v>1</v>
      </c>
      <c r="E8" s="15" t="s">
        <v>1023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335</v>
      </c>
      <c r="R8" s="15" t="s">
        <v>826</v>
      </c>
      <c r="T8" s="19" t="s">
        <v>133</v>
      </c>
      <c r="U8" s="1" t="s">
        <v>134</v>
      </c>
      <c r="V8" s="23" t="s">
        <v>135</v>
      </c>
      <c r="W8" s="2" t="s">
        <v>784</v>
      </c>
      <c r="X8" s="23" t="s">
        <v>136</v>
      </c>
      <c r="Y8" s="15" t="s">
        <v>183</v>
      </c>
      <c r="Z8" s="19" t="s">
        <v>785</v>
      </c>
      <c r="AA8" s="1" t="s">
        <v>1092</v>
      </c>
      <c r="AB8" s="23" t="s">
        <v>1108</v>
      </c>
      <c r="AC8" s="1" t="s">
        <v>132</v>
      </c>
      <c r="AD8" s="19" t="s">
        <v>975</v>
      </c>
      <c r="AE8" s="1" t="s">
        <v>1098</v>
      </c>
      <c r="AF8" s="23" t="s">
        <v>140</v>
      </c>
      <c r="AG8" s="1" t="s">
        <v>141</v>
      </c>
      <c r="AH8" s="46" t="str">
        <f t="shared" si="3"/>
        <v xml:space="preserve">110 (L) 80 (l) 71 (h) </v>
      </c>
      <c r="AI8" s="1" t="s">
        <v>143</v>
      </c>
      <c r="AJ8" s="32" t="s">
        <v>786</v>
      </c>
      <c r="AK8" s="1" t="s">
        <v>145</v>
      </c>
      <c r="AL8" s="23" t="s">
        <v>988</v>
      </c>
      <c r="AM8" s="1" t="s">
        <v>146</v>
      </c>
      <c r="AN8" s="129" t="str">
        <f t="shared" si="4"/>
        <v xml:space="preserve">387 (L) 233 (l) 80 (h) </v>
      </c>
      <c r="AO8" s="29" t="s">
        <v>787</v>
      </c>
      <c r="AP8" s="41">
        <v>8</v>
      </c>
      <c r="AQ8" s="165">
        <v>1</v>
      </c>
      <c r="AR8" s="41">
        <v>2.56</v>
      </c>
      <c r="AS8" s="126" t="str">
        <f t="shared" si="5"/>
        <v xml:space="preserve">1200 (L) 800 (l) 950 (h) </v>
      </c>
      <c r="AT8" s="41">
        <v>10</v>
      </c>
      <c r="AU8" s="37">
        <v>10</v>
      </c>
      <c r="AV8" s="41">
        <f t="shared" si="6"/>
        <v>100</v>
      </c>
      <c r="AW8" s="165">
        <v>160</v>
      </c>
      <c r="AX8" s="168">
        <f t="shared" si="7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1000</v>
      </c>
      <c r="BE8" s="115">
        <v>26</v>
      </c>
      <c r="BF8" s="19" t="s">
        <v>1002</v>
      </c>
      <c r="BG8" s="15" t="s">
        <v>1004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871</v>
      </c>
      <c r="DD8" s="2" t="s">
        <v>870</v>
      </c>
      <c r="DF8" s="1" t="s">
        <v>788</v>
      </c>
      <c r="DG8" s="23" t="s">
        <v>164</v>
      </c>
      <c r="DH8" s="1" t="s">
        <v>789</v>
      </c>
      <c r="DI8" s="23" t="s">
        <v>166</v>
      </c>
      <c r="DJ8" s="1" t="s">
        <v>790</v>
      </c>
      <c r="DK8" s="23" t="s">
        <v>791</v>
      </c>
      <c r="DL8" s="1" t="s">
        <v>169</v>
      </c>
      <c r="DM8" s="59" t="str">
        <f t="shared" si="1"/>
        <v>PMG00125GARVS03C0204</v>
      </c>
      <c r="DO8" s="59" t="s">
        <v>948</v>
      </c>
      <c r="DP8" s="62" t="s">
        <v>823</v>
      </c>
      <c r="DQ8" s="59" t="s">
        <v>771</v>
      </c>
      <c r="DR8" s="59" t="s">
        <v>951</v>
      </c>
      <c r="DS8" s="59" t="s">
        <v>952</v>
      </c>
      <c r="DT8" s="59" t="s">
        <v>945</v>
      </c>
      <c r="DU8" s="59" t="s">
        <v>172</v>
      </c>
      <c r="DV8" s="59" t="s">
        <v>818</v>
      </c>
      <c r="DW8" s="59" t="s">
        <v>173</v>
      </c>
      <c r="DX8" s="62" t="s">
        <v>820</v>
      </c>
      <c r="DY8" s="59" t="s">
        <v>832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2"/>
        <v>PMG00125GARVS03C0204</v>
      </c>
      <c r="EF8" s="66" t="s">
        <v>409</v>
      </c>
      <c r="EG8" s="66" t="s">
        <v>147</v>
      </c>
      <c r="EH8" s="66" t="s">
        <v>1036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45" customHeight="1">
      <c r="A9" s="144" t="s">
        <v>792</v>
      </c>
      <c r="B9" s="148" t="s">
        <v>793</v>
      </c>
      <c r="C9" s="37">
        <v>200</v>
      </c>
      <c r="D9" s="158">
        <v>1</v>
      </c>
      <c r="E9" s="15" t="s">
        <v>1024</v>
      </c>
      <c r="F9" s="19" t="s">
        <v>794</v>
      </c>
      <c r="G9" s="15" t="s">
        <v>127</v>
      </c>
      <c r="H9" s="23" t="s">
        <v>181</v>
      </c>
      <c r="I9" s="1" t="s">
        <v>310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335</v>
      </c>
      <c r="R9" s="15" t="s">
        <v>826</v>
      </c>
      <c r="T9" s="19" t="s">
        <v>133</v>
      </c>
      <c r="U9" s="1" t="s">
        <v>134</v>
      </c>
      <c r="V9" s="23" t="s">
        <v>135</v>
      </c>
      <c r="W9" s="1" t="s">
        <v>784</v>
      </c>
      <c r="X9" s="23" t="s">
        <v>136</v>
      </c>
      <c r="Y9" s="15" t="s">
        <v>794</v>
      </c>
      <c r="Z9" s="19" t="s">
        <v>795</v>
      </c>
      <c r="AA9" s="1" t="s">
        <v>1092</v>
      </c>
      <c r="AB9" s="23" t="s">
        <v>1108</v>
      </c>
      <c r="AC9" s="1" t="s">
        <v>132</v>
      </c>
      <c r="AD9" s="19" t="s">
        <v>975</v>
      </c>
      <c r="AE9" s="1" t="s">
        <v>1098</v>
      </c>
      <c r="AF9" s="23" t="s">
        <v>140</v>
      </c>
      <c r="AG9" s="1" t="s">
        <v>141</v>
      </c>
      <c r="AH9" s="46" t="str">
        <f t="shared" si="3"/>
        <v xml:space="preserve">110 (L) 86 (l) 93 (h) </v>
      </c>
      <c r="AI9" s="1" t="s">
        <v>143</v>
      </c>
      <c r="AJ9" s="32" t="s">
        <v>796</v>
      </c>
      <c r="AK9" s="1" t="s">
        <v>145</v>
      </c>
      <c r="AL9" s="23" t="s">
        <v>988</v>
      </c>
      <c r="AM9" s="1" t="s">
        <v>146</v>
      </c>
      <c r="AN9" s="129" t="str">
        <f t="shared" si="4"/>
        <v xml:space="preserve">337 (L) 204 (l) 110 (h) </v>
      </c>
      <c r="AO9" s="29" t="s">
        <v>797</v>
      </c>
      <c r="AP9" s="41">
        <v>6</v>
      </c>
      <c r="AQ9" s="165">
        <v>1.2</v>
      </c>
      <c r="AR9" s="41">
        <v>2.85</v>
      </c>
      <c r="AS9" s="126" t="str">
        <f t="shared" si="5"/>
        <v xml:space="preserve">1200 (L) 800 (l) 700 (h) </v>
      </c>
      <c r="AT9" s="41">
        <v>12</v>
      </c>
      <c r="AU9" s="15">
        <v>5</v>
      </c>
      <c r="AV9" s="41">
        <f t="shared" si="6"/>
        <v>60</v>
      </c>
      <c r="AW9" s="165">
        <v>72</v>
      </c>
      <c r="AX9" s="168">
        <f t="shared" si="7"/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1000</v>
      </c>
      <c r="BE9" s="115">
        <v>26</v>
      </c>
      <c r="BF9" s="19" t="s">
        <v>1002</v>
      </c>
      <c r="BG9" s="15" t="s">
        <v>1004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871</v>
      </c>
      <c r="DD9" s="2" t="s">
        <v>870</v>
      </c>
      <c r="DF9" s="1" t="s">
        <v>798</v>
      </c>
      <c r="DG9" s="23" t="s">
        <v>164</v>
      </c>
      <c r="DH9" s="1" t="s">
        <v>799</v>
      </c>
      <c r="DI9" s="23" t="s">
        <v>210</v>
      </c>
      <c r="DJ9" s="1" t="s">
        <v>800</v>
      </c>
      <c r="DK9" s="23" t="s">
        <v>801</v>
      </c>
      <c r="DL9" s="1" t="s">
        <v>169</v>
      </c>
      <c r="DM9" s="59" t="str">
        <f t="shared" si="1"/>
        <v>PMG00200GARVS63C0300</v>
      </c>
      <c r="DO9" s="59" t="s">
        <v>949</v>
      </c>
      <c r="DP9" s="62" t="s">
        <v>823</v>
      </c>
      <c r="DQ9" s="59" t="s">
        <v>771</v>
      </c>
      <c r="DR9" s="59" t="s">
        <v>951</v>
      </c>
      <c r="DS9" s="59" t="s">
        <v>952</v>
      </c>
      <c r="DT9" s="59" t="s">
        <v>945</v>
      </c>
      <c r="DU9" s="59" t="s">
        <v>172</v>
      </c>
      <c r="DV9" s="59" t="s">
        <v>818</v>
      </c>
      <c r="DW9" s="59" t="s">
        <v>173</v>
      </c>
      <c r="DX9" s="62" t="s">
        <v>820</v>
      </c>
      <c r="DY9" s="59" t="s">
        <v>832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2"/>
        <v>PMG00200GARVS63C0300</v>
      </c>
      <c r="EF9" s="66" t="s">
        <v>728</v>
      </c>
      <c r="EG9" s="66" t="s">
        <v>206</v>
      </c>
      <c r="EH9" s="66" t="s">
        <v>1037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45" customHeight="1">
      <c r="A10" s="144" t="s">
        <v>534</v>
      </c>
      <c r="B10" s="148" t="s">
        <v>535</v>
      </c>
      <c r="C10" s="37">
        <v>10</v>
      </c>
      <c r="D10" s="158">
        <v>1</v>
      </c>
      <c r="E10" s="15" t="s">
        <v>1025</v>
      </c>
      <c r="F10" s="19" t="s">
        <v>354</v>
      </c>
      <c r="G10" s="15" t="s">
        <v>536</v>
      </c>
      <c r="H10" s="23" t="s">
        <v>219</v>
      </c>
      <c r="I10" s="1" t="s">
        <v>392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914</v>
      </c>
      <c r="R10" s="15" t="s">
        <v>914</v>
      </c>
      <c r="T10" s="19" t="s">
        <v>133</v>
      </c>
      <c r="U10" s="1" t="s">
        <v>134</v>
      </c>
      <c r="V10" s="23" t="s">
        <v>135</v>
      </c>
      <c r="W10" s="1" t="s">
        <v>490</v>
      </c>
      <c r="X10" s="23" t="s">
        <v>136</v>
      </c>
      <c r="Y10" s="15" t="s">
        <v>217</v>
      </c>
      <c r="Z10" s="19" t="s">
        <v>537</v>
      </c>
      <c r="AA10" s="1" t="s">
        <v>1086</v>
      </c>
      <c r="AB10" s="23" t="s">
        <v>1108</v>
      </c>
      <c r="AC10" s="1" t="s">
        <v>439</v>
      </c>
      <c r="AD10" s="32" t="s">
        <v>1096</v>
      </c>
      <c r="AE10" s="2" t="s">
        <v>828</v>
      </c>
      <c r="AF10" s="23" t="s">
        <v>394</v>
      </c>
      <c r="AG10" s="1" t="s">
        <v>395</v>
      </c>
      <c r="AH10" s="46" t="str">
        <f t="shared" si="3"/>
        <v xml:space="preserve">134 (L) 25 (l) 120 (h) </v>
      </c>
      <c r="AI10" s="1" t="s">
        <v>143</v>
      </c>
      <c r="AJ10" s="32" t="s">
        <v>538</v>
      </c>
      <c r="AK10" s="1" t="s">
        <v>145</v>
      </c>
      <c r="AL10" s="23" t="s">
        <v>988</v>
      </c>
      <c r="AM10" s="1" t="s">
        <v>146</v>
      </c>
      <c r="AN10" s="129" t="str">
        <f t="shared" si="4"/>
        <v xml:space="preserve">232 (L) 200 (l) 90 (h) </v>
      </c>
      <c r="AO10" s="29" t="s">
        <v>540</v>
      </c>
      <c r="AP10" s="41">
        <v>2</v>
      </c>
      <c r="AQ10" s="165">
        <v>5</v>
      </c>
      <c r="AR10" s="41">
        <v>5</v>
      </c>
      <c r="AS10" s="126" t="str">
        <f t="shared" si="5"/>
        <v xml:space="preserve">1200 (L) 800 (l) 780 (h) </v>
      </c>
      <c r="AT10" s="41">
        <v>8</v>
      </c>
      <c r="AU10" s="37">
        <v>7</v>
      </c>
      <c r="AV10" s="41">
        <f t="shared" si="6"/>
        <v>56</v>
      </c>
      <c r="AW10" s="165">
        <v>280</v>
      </c>
      <c r="AX10" s="168">
        <f t="shared" si="7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1000</v>
      </c>
      <c r="BE10" s="115">
        <v>26</v>
      </c>
      <c r="BF10" s="19" t="s">
        <v>1002</v>
      </c>
      <c r="BG10" s="15" t="s">
        <v>1004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871</v>
      </c>
      <c r="DD10" s="2" t="s">
        <v>870</v>
      </c>
      <c r="DF10" s="1" t="s">
        <v>541</v>
      </c>
      <c r="DG10" s="23" t="s">
        <v>359</v>
      </c>
      <c r="DH10" s="1" t="s">
        <v>541</v>
      </c>
      <c r="DI10" s="23" t="s">
        <v>417</v>
      </c>
      <c r="DJ10" s="1" t="s">
        <v>542</v>
      </c>
      <c r="DK10" s="23" t="s">
        <v>543</v>
      </c>
      <c r="DL10" s="1" t="s">
        <v>169</v>
      </c>
      <c r="DM10" s="59" t="str">
        <f t="shared" si="1"/>
        <v>PF00075</v>
      </c>
      <c r="DO10" s="59" t="s">
        <v>921</v>
      </c>
      <c r="DP10" s="62" t="s">
        <v>823</v>
      </c>
      <c r="DQ10" s="59" t="s">
        <v>894</v>
      </c>
      <c r="DR10" s="59" t="s">
        <v>924</v>
      </c>
      <c r="DS10" s="59" t="s">
        <v>261</v>
      </c>
      <c r="DT10" s="59" t="s">
        <v>941</v>
      </c>
      <c r="DU10" s="59" t="s">
        <v>825</v>
      </c>
      <c r="DV10" s="59" t="s">
        <v>865</v>
      </c>
      <c r="DW10" s="59" t="s">
        <v>173</v>
      </c>
      <c r="DX10" s="62" t="s">
        <v>820</v>
      </c>
      <c r="DY10" s="59" t="s">
        <v>832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2"/>
        <v>PF00075</v>
      </c>
      <c r="EF10" s="66" t="s">
        <v>187</v>
      </c>
      <c r="EG10" s="66" t="s">
        <v>539</v>
      </c>
      <c r="EH10" s="66" t="s">
        <v>1038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45" customHeight="1">
      <c r="A11" s="144" t="s">
        <v>886</v>
      </c>
      <c r="B11" s="148" t="s">
        <v>873</v>
      </c>
      <c r="C11" s="37">
        <v>180</v>
      </c>
      <c r="D11" s="158">
        <v>1</v>
      </c>
      <c r="E11" s="15" t="s">
        <v>217</v>
      </c>
      <c r="F11" s="19" t="s">
        <v>875</v>
      </c>
      <c r="G11" s="15" t="s">
        <v>874</v>
      </c>
      <c r="H11" s="23" t="s">
        <v>181</v>
      </c>
      <c r="I11" s="1" t="s">
        <v>310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874</v>
      </c>
      <c r="Q11" s="19" t="s">
        <v>874</v>
      </c>
      <c r="R11" s="15" t="s">
        <v>874</v>
      </c>
      <c r="T11" s="19" t="s">
        <v>221</v>
      </c>
      <c r="U11" s="1" t="s">
        <v>1076</v>
      </c>
      <c r="V11" s="23" t="s">
        <v>887</v>
      </c>
      <c r="W11" s="1" t="s">
        <v>1138</v>
      </c>
      <c r="X11" s="23" t="s">
        <v>136</v>
      </c>
      <c r="Y11" s="15" t="s">
        <v>875</v>
      </c>
      <c r="Z11" s="19" t="s">
        <v>969</v>
      </c>
      <c r="AA11" s="2" t="s">
        <v>1088</v>
      </c>
      <c r="AB11" s="23" t="s">
        <v>888</v>
      </c>
      <c r="AC11" s="1" t="s">
        <v>132</v>
      </c>
      <c r="AD11" s="19" t="s">
        <v>876</v>
      </c>
      <c r="AE11" s="1" t="s">
        <v>1099</v>
      </c>
      <c r="AF11" s="23" t="s">
        <v>981</v>
      </c>
      <c r="AG11" s="1" t="s">
        <v>983</v>
      </c>
      <c r="AH11" s="46" t="str">
        <f t="shared" si="3"/>
        <v xml:space="preserve">120 (L) 120 (l) 50 (h) </v>
      </c>
      <c r="AI11" s="1" t="s">
        <v>879</v>
      </c>
      <c r="AJ11" s="34" t="s">
        <v>877</v>
      </c>
      <c r="AK11" s="1" t="s">
        <v>189</v>
      </c>
      <c r="AL11" s="23" t="s">
        <v>369</v>
      </c>
      <c r="AM11" s="1" t="s">
        <v>146</v>
      </c>
      <c r="AN11" s="129" t="str">
        <f t="shared" si="4"/>
        <v xml:space="preserve">295 (L) 230 (l) 120 (h) </v>
      </c>
      <c r="AO11" s="29" t="s">
        <v>889</v>
      </c>
      <c r="AP11" s="41">
        <v>10</v>
      </c>
      <c r="AQ11" s="165">
        <v>1.8</v>
      </c>
      <c r="AR11" s="41">
        <v>1.8</v>
      </c>
      <c r="AS11" s="126" t="str">
        <f t="shared" si="5"/>
        <v xml:space="preserve">1200 (L) 800 (l) 1710 (h) </v>
      </c>
      <c r="AT11" s="41">
        <v>13</v>
      </c>
      <c r="AU11" s="37">
        <v>13</v>
      </c>
      <c r="AV11" s="41">
        <f t="shared" si="6"/>
        <v>169</v>
      </c>
      <c r="AW11" s="165">
        <v>304.2</v>
      </c>
      <c r="AX11" s="168">
        <f t="shared" si="7"/>
        <v>304.2</v>
      </c>
      <c r="AY11" s="1" t="s">
        <v>881</v>
      </c>
      <c r="AZ11" s="56" t="s">
        <v>882</v>
      </c>
      <c r="BA11" s="1" t="s">
        <v>999</v>
      </c>
      <c r="BB11" s="23" t="s">
        <v>376</v>
      </c>
      <c r="BC11" s="15" t="s">
        <v>883</v>
      </c>
      <c r="BD11" s="19" t="s">
        <v>1007</v>
      </c>
      <c r="BE11" s="115" t="s">
        <v>884</v>
      </c>
      <c r="BF11" s="19" t="s">
        <v>1008</v>
      </c>
      <c r="BG11" s="15" t="s">
        <v>885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871</v>
      </c>
      <c r="DD11" s="2" t="s">
        <v>1005</v>
      </c>
      <c r="DF11" s="1" t="s">
        <v>1071</v>
      </c>
      <c r="DG11" s="23" t="s">
        <v>1072</v>
      </c>
      <c r="DH11" s="2" t="s">
        <v>1071</v>
      </c>
      <c r="DI11" s="23" t="s">
        <v>1067</v>
      </c>
      <c r="DJ11" s="1" t="s">
        <v>1072</v>
      </c>
      <c r="DK11" s="23" t="s">
        <v>1066</v>
      </c>
      <c r="DL11" s="1" t="s">
        <v>169</v>
      </c>
      <c r="DM11" s="59" t="s">
        <v>873</v>
      </c>
      <c r="DO11" s="59" t="s">
        <v>1009</v>
      </c>
      <c r="DP11" s="59" t="s">
        <v>1011</v>
      </c>
      <c r="DQ11" s="59" t="s">
        <v>1010</v>
      </c>
      <c r="DR11" s="59" t="s">
        <v>836</v>
      </c>
      <c r="DS11" s="59" t="s">
        <v>1012</v>
      </c>
      <c r="DT11" s="59" t="s">
        <v>1013</v>
      </c>
      <c r="DU11" s="59" t="s">
        <v>1014</v>
      </c>
      <c r="DV11" s="59" t="s">
        <v>1015</v>
      </c>
      <c r="DW11" s="59" t="s">
        <v>1016</v>
      </c>
      <c r="DX11" s="59" t="s">
        <v>820</v>
      </c>
      <c r="DY11" s="59" t="s">
        <v>832</v>
      </c>
      <c r="DZ11" s="59" t="s">
        <v>1020</v>
      </c>
      <c r="EA11" s="59" t="s">
        <v>1117</v>
      </c>
      <c r="EB11" s="59" t="s">
        <v>1022</v>
      </c>
      <c r="EC11" s="59" t="s">
        <v>388</v>
      </c>
      <c r="EE11" s="66" t="str">
        <f t="shared" si="2"/>
        <v>PF00139</v>
      </c>
      <c r="EF11" s="66" t="s">
        <v>880</v>
      </c>
      <c r="EG11" s="66" t="s">
        <v>878</v>
      </c>
      <c r="EH11" s="66" t="s">
        <v>1039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45" customHeight="1">
      <c r="A12" s="144" t="s">
        <v>243</v>
      </c>
      <c r="B12" s="148" t="s">
        <v>244</v>
      </c>
      <c r="C12" s="37">
        <v>25</v>
      </c>
      <c r="D12" s="158">
        <v>20</v>
      </c>
      <c r="E12" s="15" t="s">
        <v>1026</v>
      </c>
      <c r="F12" s="19" t="s">
        <v>966</v>
      </c>
      <c r="G12" s="15" t="s">
        <v>245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8" si="13">G12</f>
        <v>6 GG</v>
      </c>
      <c r="Q12" s="19" t="s">
        <v>245</v>
      </c>
      <c r="R12" s="15" t="s">
        <v>245</v>
      </c>
      <c r="T12" s="19" t="s">
        <v>133</v>
      </c>
      <c r="U12" s="1" t="s">
        <v>134</v>
      </c>
      <c r="V12" s="23" t="s">
        <v>135</v>
      </c>
      <c r="W12" s="1" t="s">
        <v>246</v>
      </c>
      <c r="X12" s="23" t="s">
        <v>136</v>
      </c>
      <c r="Y12" s="15" t="s">
        <v>247</v>
      </c>
      <c r="Z12" s="19" t="s">
        <v>248</v>
      </c>
      <c r="AA12" s="1" t="s">
        <v>1086</v>
      </c>
      <c r="AB12" s="23" t="s">
        <v>1104</v>
      </c>
      <c r="AC12" s="1" t="s">
        <v>139</v>
      </c>
      <c r="AD12" s="19" t="s">
        <v>975</v>
      </c>
      <c r="AE12" s="1" t="s">
        <v>1097</v>
      </c>
      <c r="AF12" s="23" t="s">
        <v>977</v>
      </c>
      <c r="AG12" s="1" t="s">
        <v>249</v>
      </c>
      <c r="AH12" s="46" t="str">
        <f t="shared" si="3"/>
        <v xml:space="preserve">200 (L) 40 (l) 440 (h) </v>
      </c>
      <c r="AI12" s="1" t="s">
        <v>143</v>
      </c>
      <c r="AJ12" s="32" t="s">
        <v>251</v>
      </c>
      <c r="AK12" s="1" t="s">
        <v>252</v>
      </c>
      <c r="AL12" s="23" t="s">
        <v>253</v>
      </c>
      <c r="AM12" s="1" t="s">
        <v>252</v>
      </c>
      <c r="AN12" s="129" t="str">
        <f t="shared" si="4"/>
        <v xml:space="preserve">312 (L) 250 (l) 149 (h) </v>
      </c>
      <c r="AO12" s="29" t="s">
        <v>255</v>
      </c>
      <c r="AP12" s="41">
        <v>7</v>
      </c>
      <c r="AQ12" s="165">
        <v>3.5</v>
      </c>
      <c r="AR12" s="41">
        <v>7</v>
      </c>
      <c r="AS12" s="126" t="str">
        <f t="shared" si="5"/>
        <v xml:space="preserve">1200 (L) 800 (l) 1342 (h) </v>
      </c>
      <c r="AT12" s="41">
        <v>9</v>
      </c>
      <c r="AU12" s="37">
        <v>8</v>
      </c>
      <c r="AV12" s="41">
        <f t="shared" si="6"/>
        <v>72</v>
      </c>
      <c r="AW12" s="165">
        <v>252</v>
      </c>
      <c r="AX12" s="168">
        <f t="shared" si="7"/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1000</v>
      </c>
      <c r="BE12" s="115">
        <v>26</v>
      </c>
      <c r="BF12" s="19" t="s">
        <v>1002</v>
      </c>
      <c r="BG12" s="15" t="s">
        <v>1004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1115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871</v>
      </c>
      <c r="DD12" s="2" t="s">
        <v>870</v>
      </c>
      <c r="DF12" s="1" t="s">
        <v>256</v>
      </c>
      <c r="DG12" s="23" t="s">
        <v>164</v>
      </c>
      <c r="DH12" s="1" t="s">
        <v>256</v>
      </c>
      <c r="DI12" s="23" t="s">
        <v>257</v>
      </c>
      <c r="DJ12" s="1" t="s">
        <v>258</v>
      </c>
      <c r="DK12" s="23" t="s">
        <v>259</v>
      </c>
      <c r="DL12" s="1" t="s">
        <v>169</v>
      </c>
      <c r="DM12" s="59" t="str">
        <f t="shared" ref="DM12:DM44" si="14">B12</f>
        <v>PF00005</v>
      </c>
      <c r="DO12" s="59" t="s">
        <v>897</v>
      </c>
      <c r="DP12" s="62" t="s">
        <v>855</v>
      </c>
      <c r="DQ12" s="59" t="s">
        <v>170</v>
      </c>
      <c r="DR12" s="59" t="s">
        <v>260</v>
      </c>
      <c r="DS12" s="59" t="s">
        <v>261</v>
      </c>
      <c r="DT12" s="59" t="s">
        <v>937</v>
      </c>
      <c r="DU12" s="59" t="s">
        <v>262</v>
      </c>
      <c r="DV12" s="59" t="s">
        <v>909</v>
      </c>
      <c r="DW12" s="59" t="s">
        <v>173</v>
      </c>
      <c r="DX12" s="59" t="s">
        <v>912</v>
      </c>
      <c r="DY12" s="59" t="s">
        <v>913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2"/>
        <v>PF00005</v>
      </c>
      <c r="EF12" s="66" t="s">
        <v>250</v>
      </c>
      <c r="EG12" s="66" t="s">
        <v>254</v>
      </c>
      <c r="EH12" s="66" t="s">
        <v>1040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45" customHeight="1">
      <c r="A13" s="144" t="s">
        <v>263</v>
      </c>
      <c r="B13" s="148" t="s">
        <v>264</v>
      </c>
      <c r="C13" s="37">
        <v>125</v>
      </c>
      <c r="D13" s="158">
        <v>4</v>
      </c>
      <c r="E13" s="15" t="s">
        <v>1023</v>
      </c>
      <c r="F13" s="19" t="s">
        <v>183</v>
      </c>
      <c r="G13" s="15" t="s">
        <v>245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245</v>
      </c>
      <c r="R13" s="15" t="s">
        <v>245</v>
      </c>
      <c r="T13" s="19" t="s">
        <v>133</v>
      </c>
      <c r="U13" s="1" t="s">
        <v>134</v>
      </c>
      <c r="V13" s="23" t="s">
        <v>135</v>
      </c>
      <c r="W13" s="1" t="s">
        <v>246</v>
      </c>
      <c r="X13" s="23" t="s">
        <v>136</v>
      </c>
      <c r="Y13" s="15" t="s">
        <v>1079</v>
      </c>
      <c r="Z13" s="19" t="s">
        <v>248</v>
      </c>
      <c r="AA13" s="1" t="s">
        <v>1086</v>
      </c>
      <c r="AB13" s="23" t="s">
        <v>1104</v>
      </c>
      <c r="AC13" s="1" t="s">
        <v>139</v>
      </c>
      <c r="AD13" s="19" t="s">
        <v>975</v>
      </c>
      <c r="AE13" s="1" t="s">
        <v>1097</v>
      </c>
      <c r="AF13" s="23" t="s">
        <v>977</v>
      </c>
      <c r="AG13" s="1" t="s">
        <v>249</v>
      </c>
      <c r="AH13" s="46" t="str">
        <f t="shared" si="3"/>
        <v xml:space="preserve">200 (L) 60 (l) 440 (h) </v>
      </c>
      <c r="AI13" s="1" t="s">
        <v>143</v>
      </c>
      <c r="AJ13" s="32" t="s">
        <v>251</v>
      </c>
      <c r="AK13" s="1" t="s">
        <v>252</v>
      </c>
      <c r="AL13" s="23" t="s">
        <v>253</v>
      </c>
      <c r="AM13" s="1" t="s">
        <v>252</v>
      </c>
      <c r="AN13" s="129" t="str">
        <f t="shared" si="4"/>
        <v xml:space="preserve">312 (L) 250 (l) 149 (h) </v>
      </c>
      <c r="AO13" s="29" t="s">
        <v>266</v>
      </c>
      <c r="AP13" s="41">
        <v>7</v>
      </c>
      <c r="AQ13" s="165">
        <v>3.5</v>
      </c>
      <c r="AR13" s="41">
        <v>7</v>
      </c>
      <c r="AS13" s="126" t="str">
        <f t="shared" si="5"/>
        <v xml:space="preserve">1200 (L) 800 (l) 1342 (h) </v>
      </c>
      <c r="AT13" s="41">
        <v>9</v>
      </c>
      <c r="AU13" s="37">
        <v>8</v>
      </c>
      <c r="AV13" s="41">
        <f t="shared" si="6"/>
        <v>72</v>
      </c>
      <c r="AW13" s="165">
        <v>252</v>
      </c>
      <c r="AX13" s="168">
        <f t="shared" si="7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1000</v>
      </c>
      <c r="BE13" s="115">
        <v>26</v>
      </c>
      <c r="BF13" s="19" t="s">
        <v>1002</v>
      </c>
      <c r="BG13" s="15" t="s">
        <v>1004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1115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871</v>
      </c>
      <c r="DD13" s="2" t="s">
        <v>870</v>
      </c>
      <c r="DF13" s="1" t="s">
        <v>256</v>
      </c>
      <c r="DG13" s="23" t="s">
        <v>164</v>
      </c>
      <c r="DH13" s="1" t="s">
        <v>256</v>
      </c>
      <c r="DI13" s="23" t="s">
        <v>257</v>
      </c>
      <c r="DJ13" s="1" t="s">
        <v>267</v>
      </c>
      <c r="DK13" s="23" t="s">
        <v>268</v>
      </c>
      <c r="DL13" s="1" t="s">
        <v>169</v>
      </c>
      <c r="DM13" s="59" t="str">
        <f t="shared" si="14"/>
        <v>PF00006</v>
      </c>
      <c r="DO13" s="59" t="s">
        <v>269</v>
      </c>
      <c r="DP13" s="62" t="s">
        <v>855</v>
      </c>
      <c r="DQ13" s="59" t="s">
        <v>170</v>
      </c>
      <c r="DR13" s="59" t="s">
        <v>260</v>
      </c>
      <c r="DS13" s="59" t="s">
        <v>261</v>
      </c>
      <c r="DT13" s="59" t="s">
        <v>937</v>
      </c>
      <c r="DU13" s="59" t="s">
        <v>262</v>
      </c>
      <c r="DV13" s="59" t="s">
        <v>909</v>
      </c>
      <c r="DW13" s="59" t="s">
        <v>173</v>
      </c>
      <c r="DX13" s="59" t="s">
        <v>912</v>
      </c>
      <c r="DY13" s="59" t="s">
        <v>913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2"/>
        <v>PF00006</v>
      </c>
      <c r="EF13" s="66" t="s">
        <v>265</v>
      </c>
      <c r="EG13" s="66" t="s">
        <v>254</v>
      </c>
      <c r="EH13" s="66" t="s">
        <v>1040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45" customHeight="1">
      <c r="A14" s="144" t="s">
        <v>270</v>
      </c>
      <c r="B14" s="148" t="s">
        <v>271</v>
      </c>
      <c r="C14" s="37">
        <v>250</v>
      </c>
      <c r="D14" s="158">
        <v>2</v>
      </c>
      <c r="E14" s="15" t="s">
        <v>1027</v>
      </c>
      <c r="F14" s="19" t="s">
        <v>201</v>
      </c>
      <c r="G14" s="15" t="s">
        <v>245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245</v>
      </c>
      <c r="R14" s="15" t="s">
        <v>245</v>
      </c>
      <c r="T14" s="19" t="s">
        <v>133</v>
      </c>
      <c r="U14" s="1" t="s">
        <v>134</v>
      </c>
      <c r="V14" s="23" t="s">
        <v>135</v>
      </c>
      <c r="W14" s="1" t="s">
        <v>246</v>
      </c>
      <c r="X14" s="23" t="s">
        <v>136</v>
      </c>
      <c r="Y14" s="15" t="s">
        <v>272</v>
      </c>
      <c r="Z14" s="19" t="s">
        <v>248</v>
      </c>
      <c r="AA14" s="1" t="s">
        <v>1086</v>
      </c>
      <c r="AB14" s="23" t="s">
        <v>1104</v>
      </c>
      <c r="AC14" s="1" t="s">
        <v>139</v>
      </c>
      <c r="AD14" s="19" t="s">
        <v>975</v>
      </c>
      <c r="AE14" s="1" t="s">
        <v>1097</v>
      </c>
      <c r="AF14" s="23" t="s">
        <v>977</v>
      </c>
      <c r="AG14" s="1" t="s">
        <v>249</v>
      </c>
      <c r="AH14" s="46" t="str">
        <f t="shared" si="3"/>
        <v xml:space="preserve">200 (L) 80 (l) 440 (h) </v>
      </c>
      <c r="AI14" s="1" t="s">
        <v>143</v>
      </c>
      <c r="AJ14" s="32" t="s">
        <v>251</v>
      </c>
      <c r="AK14" s="1" t="s">
        <v>252</v>
      </c>
      <c r="AL14" s="23" t="s">
        <v>253</v>
      </c>
      <c r="AM14" s="1" t="s">
        <v>252</v>
      </c>
      <c r="AN14" s="129" t="str">
        <f t="shared" si="4"/>
        <v xml:space="preserve">312 (L) 250 (l) 149 (h) </v>
      </c>
      <c r="AO14" s="29" t="s">
        <v>274</v>
      </c>
      <c r="AP14" s="41">
        <v>7</v>
      </c>
      <c r="AQ14" s="165">
        <v>3.5</v>
      </c>
      <c r="AR14" s="41">
        <v>7</v>
      </c>
      <c r="AS14" s="126" t="str">
        <f t="shared" si="5"/>
        <v xml:space="preserve">1200 (L) 800 (l) 1342 (h) </v>
      </c>
      <c r="AT14" s="41">
        <v>9</v>
      </c>
      <c r="AU14" s="37">
        <v>8</v>
      </c>
      <c r="AV14" s="41">
        <f t="shared" si="6"/>
        <v>72</v>
      </c>
      <c r="AW14" s="165">
        <v>252</v>
      </c>
      <c r="AX14" s="168">
        <f t="shared" si="7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1000</v>
      </c>
      <c r="BE14" s="115">
        <v>26</v>
      </c>
      <c r="BF14" s="19" t="s">
        <v>1002</v>
      </c>
      <c r="BG14" s="15" t="s">
        <v>1004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1115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871</v>
      </c>
      <c r="DD14" s="2" t="s">
        <v>870</v>
      </c>
      <c r="DF14" s="1" t="s">
        <v>256</v>
      </c>
      <c r="DG14" s="23" t="s">
        <v>275</v>
      </c>
      <c r="DH14" s="1" t="s">
        <v>256</v>
      </c>
      <c r="DI14" s="23" t="s">
        <v>257</v>
      </c>
      <c r="DJ14" s="1" t="s">
        <v>276</v>
      </c>
      <c r="DK14" s="23" t="s">
        <v>277</v>
      </c>
      <c r="DL14" s="1" t="s">
        <v>169</v>
      </c>
      <c r="DM14" s="59" t="str">
        <f t="shared" si="14"/>
        <v>PF00007</v>
      </c>
      <c r="DO14" s="59" t="s">
        <v>278</v>
      </c>
      <c r="DP14" s="62" t="s">
        <v>855</v>
      </c>
      <c r="DQ14" s="59" t="s">
        <v>170</v>
      </c>
      <c r="DR14" s="59" t="s">
        <v>260</v>
      </c>
      <c r="DS14" s="59" t="s">
        <v>261</v>
      </c>
      <c r="DT14" s="59" t="s">
        <v>937</v>
      </c>
      <c r="DU14" s="59" t="s">
        <v>262</v>
      </c>
      <c r="DV14" s="59" t="s">
        <v>909</v>
      </c>
      <c r="DW14" s="59" t="s">
        <v>173</v>
      </c>
      <c r="DX14" s="59" t="s">
        <v>912</v>
      </c>
      <c r="DY14" s="59" t="s">
        <v>913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2"/>
        <v>PF00007</v>
      </c>
      <c r="EF14" s="66" t="s">
        <v>273</v>
      </c>
      <c r="EG14" s="66" t="s">
        <v>254</v>
      </c>
      <c r="EH14" s="66" t="s">
        <v>1040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45" customHeight="1">
      <c r="A15" s="144" t="s">
        <v>279</v>
      </c>
      <c r="B15" s="148" t="s">
        <v>280</v>
      </c>
      <c r="C15" s="37">
        <v>500</v>
      </c>
      <c r="D15" s="158">
        <v>1</v>
      </c>
      <c r="E15" s="15" t="s">
        <v>1028</v>
      </c>
      <c r="F15" s="19" t="s">
        <v>202</v>
      </c>
      <c r="G15" s="15" t="s">
        <v>245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245</v>
      </c>
      <c r="R15" s="15" t="s">
        <v>245</v>
      </c>
      <c r="T15" s="19" t="s">
        <v>133</v>
      </c>
      <c r="U15" s="1" t="s">
        <v>134</v>
      </c>
      <c r="V15" s="23" t="s">
        <v>135</v>
      </c>
      <c r="W15" s="1" t="s">
        <v>246</v>
      </c>
      <c r="X15" s="23" t="s">
        <v>136</v>
      </c>
      <c r="Y15" s="15" t="s">
        <v>281</v>
      </c>
      <c r="Z15" s="19" t="s">
        <v>248</v>
      </c>
      <c r="AA15" s="1" t="s">
        <v>1086</v>
      </c>
      <c r="AB15" s="23" t="s">
        <v>1104</v>
      </c>
      <c r="AC15" s="1" t="s">
        <v>139</v>
      </c>
      <c r="AD15" s="19" t="s">
        <v>975</v>
      </c>
      <c r="AE15" s="1" t="s">
        <v>1097</v>
      </c>
      <c r="AF15" s="23" t="s">
        <v>977</v>
      </c>
      <c r="AG15" s="1" t="s">
        <v>249</v>
      </c>
      <c r="AH15" s="46" t="str">
        <f t="shared" si="3"/>
        <v xml:space="preserve">200 (L) 110 (l) 440 (h) </v>
      </c>
      <c r="AI15" s="1" t="s">
        <v>143</v>
      </c>
      <c r="AJ15" s="32" t="s">
        <v>251</v>
      </c>
      <c r="AK15" s="1" t="s">
        <v>252</v>
      </c>
      <c r="AL15" s="23" t="s">
        <v>253</v>
      </c>
      <c r="AM15" s="1" t="s">
        <v>252</v>
      </c>
      <c r="AN15" s="129" t="str">
        <f t="shared" si="4"/>
        <v xml:space="preserve">312 (L) 250 (l) 149 (h) </v>
      </c>
      <c r="AO15" s="29" t="s">
        <v>283</v>
      </c>
      <c r="AP15" s="41">
        <v>7</v>
      </c>
      <c r="AQ15" s="165">
        <v>3.5</v>
      </c>
      <c r="AR15" s="41">
        <v>7</v>
      </c>
      <c r="AS15" s="126" t="str">
        <f t="shared" si="5"/>
        <v xml:space="preserve">1200 (L) 800 (l) 1342 (h) </v>
      </c>
      <c r="AT15" s="41">
        <v>9</v>
      </c>
      <c r="AU15" s="37">
        <v>8</v>
      </c>
      <c r="AV15" s="41">
        <f t="shared" si="6"/>
        <v>72</v>
      </c>
      <c r="AW15" s="165">
        <v>252</v>
      </c>
      <c r="AX15" s="168">
        <f t="shared" si="7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1000</v>
      </c>
      <c r="BE15" s="115">
        <v>26</v>
      </c>
      <c r="BF15" s="19" t="s">
        <v>1002</v>
      </c>
      <c r="BG15" s="15" t="s">
        <v>1004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1115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871</v>
      </c>
      <c r="DD15" s="2" t="s">
        <v>870</v>
      </c>
      <c r="DF15" s="1" t="s">
        <v>256</v>
      </c>
      <c r="DG15" s="23" t="s">
        <v>164</v>
      </c>
      <c r="DH15" s="1" t="s">
        <v>256</v>
      </c>
      <c r="DI15" s="23" t="s">
        <v>257</v>
      </c>
      <c r="DJ15" s="1" t="s">
        <v>284</v>
      </c>
      <c r="DK15" s="23" t="s">
        <v>285</v>
      </c>
      <c r="DL15" s="1" t="s">
        <v>169</v>
      </c>
      <c r="DM15" s="59" t="str">
        <f t="shared" si="14"/>
        <v>PF00008</v>
      </c>
      <c r="DO15" s="59" t="s">
        <v>286</v>
      </c>
      <c r="DP15" s="62" t="s">
        <v>855</v>
      </c>
      <c r="DQ15" s="59" t="s">
        <v>170</v>
      </c>
      <c r="DR15" s="59" t="s">
        <v>260</v>
      </c>
      <c r="DS15" s="59" t="s">
        <v>261</v>
      </c>
      <c r="DT15" s="59" t="s">
        <v>937</v>
      </c>
      <c r="DU15" s="59" t="s">
        <v>262</v>
      </c>
      <c r="DV15" s="59" t="s">
        <v>909</v>
      </c>
      <c r="DW15" s="59" t="s">
        <v>173</v>
      </c>
      <c r="DX15" s="59" t="s">
        <v>912</v>
      </c>
      <c r="DY15" s="59" t="s">
        <v>913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2"/>
        <v>PF00008</v>
      </c>
      <c r="EF15" s="66" t="s">
        <v>282</v>
      </c>
      <c r="EG15" s="66" t="s">
        <v>254</v>
      </c>
      <c r="EH15" s="66" t="s">
        <v>1040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45" customHeight="1">
      <c r="A16" s="144" t="s">
        <v>487</v>
      </c>
      <c r="B16" s="148" t="s">
        <v>488</v>
      </c>
      <c r="C16" s="37">
        <v>125</v>
      </c>
      <c r="D16" s="158">
        <v>1</v>
      </c>
      <c r="E16" s="15" t="s">
        <v>1023</v>
      </c>
      <c r="F16" s="19" t="s">
        <v>183</v>
      </c>
      <c r="G16" s="15" t="s">
        <v>404</v>
      </c>
      <c r="H16" s="23" t="s">
        <v>219</v>
      </c>
      <c r="I16" s="1" t="s">
        <v>489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404</v>
      </c>
      <c r="R16" s="15" t="s">
        <v>404</v>
      </c>
      <c r="T16" s="19" t="s">
        <v>133</v>
      </c>
      <c r="U16" s="1" t="s">
        <v>134</v>
      </c>
      <c r="V16" s="23" t="s">
        <v>135</v>
      </c>
      <c r="W16" s="1" t="s">
        <v>490</v>
      </c>
      <c r="X16" s="23" t="s">
        <v>136</v>
      </c>
      <c r="Y16" s="15" t="s">
        <v>183</v>
      </c>
      <c r="Z16" s="19" t="s">
        <v>407</v>
      </c>
      <c r="AA16" s="1" t="s">
        <v>1086</v>
      </c>
      <c r="AB16" s="23" t="s">
        <v>1108</v>
      </c>
      <c r="AC16" s="1" t="s">
        <v>439</v>
      </c>
      <c r="AD16" s="32" t="s">
        <v>1096</v>
      </c>
      <c r="AE16" s="2" t="s">
        <v>828</v>
      </c>
      <c r="AF16" s="23" t="s">
        <v>408</v>
      </c>
      <c r="AG16" s="1" t="s">
        <v>141</v>
      </c>
      <c r="AH16" s="46" t="str">
        <f t="shared" si="3"/>
        <v xml:space="preserve">110 (L) 80 (l) 71 (h) </v>
      </c>
      <c r="AI16" s="1" t="s">
        <v>143</v>
      </c>
      <c r="AJ16" s="32" t="s">
        <v>491</v>
      </c>
      <c r="AK16" s="1" t="s">
        <v>145</v>
      </c>
      <c r="AL16" s="23" t="s">
        <v>988</v>
      </c>
      <c r="AM16" s="1" t="s">
        <v>146</v>
      </c>
      <c r="AN16" s="129" t="str">
        <f t="shared" si="4"/>
        <v xml:space="preserve">231 (L) 200 (l) 90 (h) </v>
      </c>
      <c r="AO16" s="29" t="s">
        <v>493</v>
      </c>
      <c r="AP16" s="41">
        <v>16</v>
      </c>
      <c r="AQ16" s="165">
        <v>2</v>
      </c>
      <c r="AR16" s="41">
        <v>4.8</v>
      </c>
      <c r="AS16" s="126" t="str">
        <f t="shared" si="5"/>
        <v xml:space="preserve">1200 (L) 800 (l) 780 (h) </v>
      </c>
      <c r="AT16" s="41">
        <v>8</v>
      </c>
      <c r="AU16" s="37">
        <v>7</v>
      </c>
      <c r="AV16" s="41">
        <f t="shared" si="6"/>
        <v>56</v>
      </c>
      <c r="AW16" s="165">
        <v>112</v>
      </c>
      <c r="AX16" s="168">
        <f t="shared" si="7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1000</v>
      </c>
      <c r="BE16" s="115">
        <v>26</v>
      </c>
      <c r="BF16" s="19" t="s">
        <v>1002</v>
      </c>
      <c r="BG16" s="15" t="s">
        <v>1004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871</v>
      </c>
      <c r="DD16" s="2" t="s">
        <v>870</v>
      </c>
      <c r="DF16" s="1" t="s">
        <v>494</v>
      </c>
      <c r="DG16" s="23" t="s">
        <v>275</v>
      </c>
      <c r="DH16" s="1" t="s">
        <v>495</v>
      </c>
      <c r="DI16" s="23" t="s">
        <v>417</v>
      </c>
      <c r="DJ16" s="1" t="s">
        <v>496</v>
      </c>
      <c r="DK16" s="23" t="s">
        <v>497</v>
      </c>
      <c r="DL16" s="1" t="s">
        <v>169</v>
      </c>
      <c r="DM16" s="59" t="str">
        <f t="shared" si="14"/>
        <v>PF00053</v>
      </c>
      <c r="DO16" s="59" t="s">
        <v>916</v>
      </c>
      <c r="DP16" s="62" t="s">
        <v>823</v>
      </c>
      <c r="DQ16" s="59" t="s">
        <v>894</v>
      </c>
      <c r="DR16" s="59" t="s">
        <v>923</v>
      </c>
      <c r="DS16" s="59" t="s">
        <v>261</v>
      </c>
      <c r="DT16" s="59" t="s">
        <v>941</v>
      </c>
      <c r="DU16" s="59" t="s">
        <v>825</v>
      </c>
      <c r="DV16" s="59" t="s">
        <v>818</v>
      </c>
      <c r="DW16" s="59" t="s">
        <v>173</v>
      </c>
      <c r="DX16" s="62" t="s">
        <v>820</v>
      </c>
      <c r="DY16" s="59" t="s">
        <v>832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2"/>
        <v>PF00053</v>
      </c>
      <c r="EF16" s="66" t="s">
        <v>409</v>
      </c>
      <c r="EG16" s="66" t="s">
        <v>492</v>
      </c>
      <c r="EH16" s="66" t="s">
        <v>1038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45" customHeight="1">
      <c r="A17" s="144" t="s">
        <v>772</v>
      </c>
      <c r="B17" s="148" t="s">
        <v>773</v>
      </c>
      <c r="C17" s="37">
        <v>125</v>
      </c>
      <c r="D17" s="158">
        <v>1</v>
      </c>
      <c r="E17" s="15" t="s">
        <v>1023</v>
      </c>
      <c r="F17" s="19" t="s">
        <v>183</v>
      </c>
      <c r="G17" s="15" t="s">
        <v>404</v>
      </c>
      <c r="H17" s="23" t="s">
        <v>219</v>
      </c>
      <c r="I17" s="1" t="s">
        <v>774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404</v>
      </c>
      <c r="R17" s="15" t="s">
        <v>404</v>
      </c>
      <c r="T17" s="19" t="s">
        <v>133</v>
      </c>
      <c r="U17" s="1" t="s">
        <v>134</v>
      </c>
      <c r="V17" s="23" t="s">
        <v>135</v>
      </c>
      <c r="W17" s="1" t="s">
        <v>490</v>
      </c>
      <c r="X17" s="23" t="s">
        <v>136</v>
      </c>
      <c r="Y17" s="15" t="s">
        <v>183</v>
      </c>
      <c r="Z17" s="19" t="s">
        <v>201</v>
      </c>
      <c r="AA17" s="1" t="s">
        <v>1086</v>
      </c>
      <c r="AB17" s="23" t="s">
        <v>1108</v>
      </c>
      <c r="AC17" s="1" t="s">
        <v>132</v>
      </c>
      <c r="AD17" s="32" t="s">
        <v>1096</v>
      </c>
      <c r="AE17" s="2" t="s">
        <v>828</v>
      </c>
      <c r="AF17" s="23" t="s">
        <v>185</v>
      </c>
      <c r="AG17" s="1" t="s">
        <v>186</v>
      </c>
      <c r="AH17" s="46" t="str">
        <f t="shared" si="3"/>
        <v xml:space="preserve">134 (L) 25 (l) 120 (h) </v>
      </c>
      <c r="AI17" s="1" t="s">
        <v>143</v>
      </c>
      <c r="AJ17" s="32" t="s">
        <v>775</v>
      </c>
      <c r="AK17" s="1" t="s">
        <v>145</v>
      </c>
      <c r="AL17" s="23" t="s">
        <v>988</v>
      </c>
      <c r="AM17" s="1" t="s">
        <v>146</v>
      </c>
      <c r="AN17" s="129" t="str">
        <f t="shared" si="4"/>
        <v xml:space="preserve">315 (L) 260 (l) 165 (h) </v>
      </c>
      <c r="AO17" s="29" t="s">
        <v>777</v>
      </c>
      <c r="AP17" s="41">
        <v>24</v>
      </c>
      <c r="AQ17" s="165">
        <v>3</v>
      </c>
      <c r="AR17" s="41">
        <v>6</v>
      </c>
      <c r="AS17" s="126" t="str">
        <f t="shared" si="5"/>
        <v xml:space="preserve">1200 (L) 800 (l) 1470 (h) </v>
      </c>
      <c r="AT17" s="41">
        <v>11</v>
      </c>
      <c r="AU17" s="37">
        <v>8</v>
      </c>
      <c r="AV17" s="41">
        <f t="shared" si="6"/>
        <v>88</v>
      </c>
      <c r="AW17" s="165">
        <v>264</v>
      </c>
      <c r="AX17" s="168">
        <f t="shared" si="7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1000</v>
      </c>
      <c r="BE17" s="115">
        <v>26</v>
      </c>
      <c r="BF17" s="19" t="s">
        <v>1002</v>
      </c>
      <c r="BG17" s="15" t="s">
        <v>1004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871</v>
      </c>
      <c r="DD17" s="2" t="s">
        <v>870</v>
      </c>
      <c r="DF17" s="1" t="s">
        <v>778</v>
      </c>
      <c r="DG17" s="23" t="s">
        <v>164</v>
      </c>
      <c r="DH17" s="1" t="s">
        <v>779</v>
      </c>
      <c r="DI17" s="23" t="s">
        <v>687</v>
      </c>
      <c r="DJ17" s="1" t="s">
        <v>780</v>
      </c>
      <c r="DK17" s="23" t="s">
        <v>781</v>
      </c>
      <c r="DL17" s="1" t="s">
        <v>169</v>
      </c>
      <c r="DM17" s="59" t="str">
        <f t="shared" si="14"/>
        <v>PMG00125FRETR29C1001</v>
      </c>
      <c r="DO17" s="59" t="s">
        <v>947</v>
      </c>
      <c r="DP17" s="62" t="s">
        <v>823</v>
      </c>
      <c r="DQ17" s="59" t="s">
        <v>894</v>
      </c>
      <c r="DR17" s="59" t="s">
        <v>950</v>
      </c>
      <c r="DS17" s="59" t="s">
        <v>261</v>
      </c>
      <c r="DT17" s="59" t="s">
        <v>945</v>
      </c>
      <c r="DU17" s="59" t="s">
        <v>172</v>
      </c>
      <c r="DV17" s="59" t="s">
        <v>865</v>
      </c>
      <c r="DW17" s="59" t="s">
        <v>173</v>
      </c>
      <c r="DX17" s="62" t="s">
        <v>820</v>
      </c>
      <c r="DY17" s="59" t="s">
        <v>832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2"/>
        <v>PMG00125FRETR29C1001</v>
      </c>
      <c r="EF17" s="66" t="s">
        <v>187</v>
      </c>
      <c r="EG17" s="66" t="s">
        <v>776</v>
      </c>
      <c r="EH17" s="66" t="s">
        <v>1041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45" customHeight="1">
      <c r="A18" s="144" t="s">
        <v>477</v>
      </c>
      <c r="B18" s="148" t="s">
        <v>478</v>
      </c>
      <c r="C18" s="37">
        <v>125</v>
      </c>
      <c r="D18" s="158">
        <v>1</v>
      </c>
      <c r="E18" s="15" t="s">
        <v>1023</v>
      </c>
      <c r="F18" s="19" t="s">
        <v>183</v>
      </c>
      <c r="G18" s="15" t="s">
        <v>479</v>
      </c>
      <c r="H18" s="23" t="s">
        <v>181</v>
      </c>
      <c r="I18" s="1" t="s">
        <v>405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479</v>
      </c>
      <c r="R18" s="15" t="s">
        <v>479</v>
      </c>
      <c r="T18" s="19" t="s">
        <v>133</v>
      </c>
      <c r="U18" s="1" t="s">
        <v>134</v>
      </c>
      <c r="V18" s="23" t="s">
        <v>406</v>
      </c>
      <c r="W18" s="1" t="s">
        <v>1137</v>
      </c>
      <c r="X18" s="23" t="s">
        <v>136</v>
      </c>
      <c r="Y18" s="15" t="s">
        <v>183</v>
      </c>
      <c r="Z18" s="19" t="s">
        <v>338</v>
      </c>
      <c r="AA18" s="1" t="s">
        <v>1089</v>
      </c>
      <c r="AB18" s="23" t="s">
        <v>1106</v>
      </c>
      <c r="AC18" s="1" t="s">
        <v>439</v>
      </c>
      <c r="AD18" s="19" t="s">
        <v>975</v>
      </c>
      <c r="AF18" s="23" t="s">
        <v>408</v>
      </c>
      <c r="AG18" s="1" t="s">
        <v>141</v>
      </c>
      <c r="AH18" s="46" t="str">
        <f t="shared" si="3"/>
        <v xml:space="preserve">110 (L) 95 (l) 80 (h) </v>
      </c>
      <c r="AI18" s="1" t="s">
        <v>143</v>
      </c>
      <c r="AJ18" s="32" t="s">
        <v>480</v>
      </c>
      <c r="AK18" s="1" t="s">
        <v>145</v>
      </c>
      <c r="AL18" s="23" t="s">
        <v>988</v>
      </c>
      <c r="AM18" s="1" t="s">
        <v>146</v>
      </c>
      <c r="AN18" s="129" t="str">
        <f t="shared" si="4"/>
        <v xml:space="preserve">230 (L) 200 (l) 85 (h) </v>
      </c>
      <c r="AO18" s="29" t="s">
        <v>481</v>
      </c>
      <c r="AP18" s="41">
        <v>4</v>
      </c>
      <c r="AQ18" s="165">
        <v>0.5</v>
      </c>
      <c r="AR18" s="41">
        <v>1.6</v>
      </c>
      <c r="AS18" s="126" t="str">
        <f t="shared" si="5"/>
        <v xml:space="preserve">1200 (L) 800 (l) 1085 (h) </v>
      </c>
      <c r="AT18" s="41">
        <v>20</v>
      </c>
      <c r="AU18" s="37">
        <v>11</v>
      </c>
      <c r="AV18" s="41">
        <f t="shared" si="6"/>
        <v>220</v>
      </c>
      <c r="AW18" s="165">
        <v>110</v>
      </c>
      <c r="AX18" s="168">
        <f t="shared" si="7"/>
        <v>352</v>
      </c>
      <c r="AY18" s="1" t="s">
        <v>343</v>
      </c>
      <c r="AZ18" s="23" t="s">
        <v>150</v>
      </c>
      <c r="BA18" s="1" t="s">
        <v>413</v>
      </c>
      <c r="BB18" s="23" t="s">
        <v>152</v>
      </c>
      <c r="BC18" s="15" t="s">
        <v>153</v>
      </c>
      <c r="BD18" s="19" t="s">
        <v>1000</v>
      </c>
      <c r="BE18" s="115">
        <v>27</v>
      </c>
      <c r="BF18" s="19" t="s">
        <v>1002</v>
      </c>
      <c r="BG18" s="15" t="s">
        <v>1004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1074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871</v>
      </c>
      <c r="DD18" s="2" t="s">
        <v>870</v>
      </c>
      <c r="DF18" s="1" t="s">
        <v>482</v>
      </c>
      <c r="DG18" s="23" t="s">
        <v>415</v>
      </c>
      <c r="DH18" s="1" t="s">
        <v>483</v>
      </c>
      <c r="DI18" s="23" t="s">
        <v>361</v>
      </c>
      <c r="DJ18" s="1" t="s">
        <v>484</v>
      </c>
      <c r="DK18" s="23" t="s">
        <v>485</v>
      </c>
      <c r="DL18" s="1" t="s">
        <v>169</v>
      </c>
      <c r="DM18" s="59" t="str">
        <f t="shared" si="14"/>
        <v>PF00052</v>
      </c>
      <c r="DO18" s="59" t="s">
        <v>486</v>
      </c>
      <c r="DP18" s="62" t="s">
        <v>838</v>
      </c>
      <c r="DQ18" s="59" t="s">
        <v>824</v>
      </c>
      <c r="DR18" s="59" t="s">
        <v>836</v>
      </c>
      <c r="DS18" s="59" t="s">
        <v>840</v>
      </c>
      <c r="DT18" s="59" t="s">
        <v>940</v>
      </c>
      <c r="DV18" s="59" t="s">
        <v>818</v>
      </c>
      <c r="DW18" s="59" t="s">
        <v>173</v>
      </c>
      <c r="DX18" s="62" t="s">
        <v>820</v>
      </c>
      <c r="DY18" s="59" t="s">
        <v>832</v>
      </c>
      <c r="DZ18" s="62" t="s">
        <v>351</v>
      </c>
      <c r="EA18" s="62" t="s">
        <v>175</v>
      </c>
      <c r="EB18" s="62" t="s">
        <v>176</v>
      </c>
      <c r="EC18" s="62" t="s">
        <v>177</v>
      </c>
      <c r="EE18" s="66" t="str">
        <f t="shared" si="2"/>
        <v>PF00052</v>
      </c>
      <c r="EF18" s="66" t="s">
        <v>339</v>
      </c>
      <c r="EG18" s="66" t="s">
        <v>460</v>
      </c>
      <c r="EH18" s="66" t="s">
        <v>1042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45" customHeight="1">
      <c r="A19" s="144" t="s">
        <v>498</v>
      </c>
      <c r="B19" s="148" t="s">
        <v>499</v>
      </c>
      <c r="C19" s="37">
        <v>125</v>
      </c>
      <c r="D19" s="158">
        <v>1</v>
      </c>
      <c r="E19" s="15" t="s">
        <v>1023</v>
      </c>
      <c r="F19" s="19" t="s">
        <v>183</v>
      </c>
      <c r="G19" s="15" t="s">
        <v>479</v>
      </c>
      <c r="H19" s="23" t="s">
        <v>181</v>
      </c>
      <c r="I19" s="1" t="s">
        <v>405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479</v>
      </c>
      <c r="R19" s="15" t="s">
        <v>479</v>
      </c>
      <c r="T19" s="19" t="s">
        <v>133</v>
      </c>
      <c r="U19" s="1" t="s">
        <v>134</v>
      </c>
      <c r="V19" s="23" t="s">
        <v>406</v>
      </c>
      <c r="W19" s="1" t="s">
        <v>1137</v>
      </c>
      <c r="X19" s="23" t="s">
        <v>136</v>
      </c>
      <c r="Y19" s="15" t="s">
        <v>183</v>
      </c>
      <c r="Z19" s="19" t="s">
        <v>338</v>
      </c>
      <c r="AA19" s="1" t="s">
        <v>1089</v>
      </c>
      <c r="AB19" s="23" t="s">
        <v>1106</v>
      </c>
      <c r="AC19" s="1" t="s">
        <v>132</v>
      </c>
      <c r="AD19" s="19" t="s">
        <v>975</v>
      </c>
      <c r="AF19" s="23" t="s">
        <v>408</v>
      </c>
      <c r="AG19" s="1" t="s">
        <v>141</v>
      </c>
      <c r="AH19" s="46" t="str">
        <f t="shared" si="3"/>
        <v xml:space="preserve">110 (L) 95 (l) 80 (h) </v>
      </c>
      <c r="AI19" s="1" t="s">
        <v>143</v>
      </c>
      <c r="AJ19" s="32" t="s">
        <v>480</v>
      </c>
      <c r="AK19" s="1" t="s">
        <v>145</v>
      </c>
      <c r="AL19" s="23" t="s">
        <v>988</v>
      </c>
      <c r="AM19" s="1" t="s">
        <v>146</v>
      </c>
      <c r="AN19" s="129" t="str">
        <f>EL19&amp;" (L) "&amp;EM19&amp;" (l) "&amp;EN19&amp;" (h) "</f>
        <v xml:space="preserve">380 (L) 230 (l) 100 (h) </v>
      </c>
      <c r="AO19" s="29" t="s">
        <v>500</v>
      </c>
      <c r="AP19" s="41">
        <v>8</v>
      </c>
      <c r="AQ19" s="165">
        <v>1</v>
      </c>
      <c r="AR19" s="32">
        <v>3.2</v>
      </c>
      <c r="AS19" s="126" t="str">
        <f t="shared" si="5"/>
        <v xml:space="preserve">1200 (L) 800 (l) 1150 (h) </v>
      </c>
      <c r="AT19" s="41">
        <v>10</v>
      </c>
      <c r="AU19" s="37">
        <v>10</v>
      </c>
      <c r="AV19" s="41">
        <f t="shared" si="6"/>
        <v>100</v>
      </c>
      <c r="AW19" s="165">
        <v>100</v>
      </c>
      <c r="AX19" s="168">
        <f t="shared" si="7"/>
        <v>320</v>
      </c>
      <c r="AY19" s="1" t="s">
        <v>343</v>
      </c>
      <c r="AZ19" s="23" t="s">
        <v>150</v>
      </c>
      <c r="BA19" s="1" t="s">
        <v>413</v>
      </c>
      <c r="BB19" s="23" t="s">
        <v>152</v>
      </c>
      <c r="BC19" s="15" t="s">
        <v>153</v>
      </c>
      <c r="BD19" s="19" t="s">
        <v>1000</v>
      </c>
      <c r="BE19" s="115">
        <v>27</v>
      </c>
      <c r="BF19" s="19" t="s">
        <v>1002</v>
      </c>
      <c r="BG19" s="15" t="s">
        <v>1004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1074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871</v>
      </c>
      <c r="DD19" s="2" t="s">
        <v>870</v>
      </c>
      <c r="DF19" s="1" t="s">
        <v>482</v>
      </c>
      <c r="DG19" s="23" t="s">
        <v>415</v>
      </c>
      <c r="DH19" s="1" t="s">
        <v>483</v>
      </c>
      <c r="DI19" s="23" t="s">
        <v>348</v>
      </c>
      <c r="DJ19" s="1" t="s">
        <v>501</v>
      </c>
      <c r="DK19" s="23" t="s">
        <v>502</v>
      </c>
      <c r="DL19" s="1" t="s">
        <v>169</v>
      </c>
      <c r="DM19" s="59" t="str">
        <f t="shared" si="14"/>
        <v>PF00054</v>
      </c>
      <c r="DO19" s="59" t="s">
        <v>1134</v>
      </c>
      <c r="DP19" s="62" t="s">
        <v>838</v>
      </c>
      <c r="DQ19" s="59" t="s">
        <v>824</v>
      </c>
      <c r="DR19" s="59" t="s">
        <v>836</v>
      </c>
      <c r="DS19" s="59" t="s">
        <v>840</v>
      </c>
      <c r="DT19" s="59" t="s">
        <v>940</v>
      </c>
      <c r="DV19" s="59" t="s">
        <v>818</v>
      </c>
      <c r="DW19" s="59" t="s">
        <v>173</v>
      </c>
      <c r="DX19" s="62" t="s">
        <v>820</v>
      </c>
      <c r="DY19" s="59" t="s">
        <v>832</v>
      </c>
      <c r="DZ19" s="62" t="s">
        <v>351</v>
      </c>
      <c r="EA19" s="62" t="s">
        <v>175</v>
      </c>
      <c r="EB19" s="62" t="s">
        <v>176</v>
      </c>
      <c r="EC19" s="62" t="s">
        <v>177</v>
      </c>
      <c r="EE19" s="66" t="str">
        <f t="shared" si="2"/>
        <v>PF00054</v>
      </c>
      <c r="EF19" s="66" t="s">
        <v>339</v>
      </c>
      <c r="EG19" s="66" t="s">
        <v>341</v>
      </c>
      <c r="EH19" s="66" t="s">
        <v>1043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45" customHeight="1">
      <c r="A20" s="144" t="s">
        <v>498</v>
      </c>
      <c r="B20" s="148" t="s">
        <v>1153</v>
      </c>
      <c r="C20" s="37">
        <v>125</v>
      </c>
      <c r="D20" s="158">
        <v>1</v>
      </c>
      <c r="E20" s="15" t="s">
        <v>1023</v>
      </c>
      <c r="F20" s="19" t="s">
        <v>183</v>
      </c>
      <c r="G20" s="15" t="s">
        <v>479</v>
      </c>
      <c r="H20" s="23" t="s">
        <v>181</v>
      </c>
      <c r="I20" s="1" t="s">
        <v>405</v>
      </c>
      <c r="J20" s="23" t="s">
        <v>130</v>
      </c>
      <c r="K20" s="48">
        <v>46171</v>
      </c>
      <c r="L20" s="19">
        <v>16</v>
      </c>
      <c r="N20" s="15" t="s">
        <v>131</v>
      </c>
      <c r="O20" s="23" t="s">
        <v>132</v>
      </c>
      <c r="P20" s="15" t="str">
        <f t="shared" ref="P20" si="15">G20</f>
        <v>22 GG</v>
      </c>
      <c r="Q20" s="19" t="s">
        <v>479</v>
      </c>
      <c r="R20" s="15" t="s">
        <v>479</v>
      </c>
      <c r="T20" s="19" t="s">
        <v>133</v>
      </c>
      <c r="U20" s="1" t="s">
        <v>134</v>
      </c>
      <c r="V20" s="23" t="s">
        <v>406</v>
      </c>
      <c r="W20" s="1" t="s">
        <v>1137</v>
      </c>
      <c r="X20" s="23" t="s">
        <v>136</v>
      </c>
      <c r="Y20" s="15" t="s">
        <v>183</v>
      </c>
      <c r="Z20" s="19" t="s">
        <v>338</v>
      </c>
      <c r="AA20" s="1" t="s">
        <v>1089</v>
      </c>
      <c r="AB20" s="23" t="s">
        <v>1106</v>
      </c>
      <c r="AC20" s="1" t="s">
        <v>132</v>
      </c>
      <c r="AD20" s="19" t="s">
        <v>975</v>
      </c>
      <c r="AF20" s="23" t="s">
        <v>408</v>
      </c>
      <c r="AG20" s="1" t="s">
        <v>141</v>
      </c>
      <c r="AH20" s="46" t="str">
        <f t="shared" ref="AH20" si="16">EI20&amp;" (L) "&amp;EJ20&amp;" (l) "&amp;EK20&amp;" (h) "</f>
        <v xml:space="preserve">110 (L) 95 (l) 80 (h) </v>
      </c>
      <c r="AI20" s="1" t="s">
        <v>143</v>
      </c>
      <c r="AJ20" s="32" t="s">
        <v>480</v>
      </c>
      <c r="AK20" s="1" t="s">
        <v>189</v>
      </c>
      <c r="AL20" s="23" t="s">
        <v>988</v>
      </c>
      <c r="AM20" s="1" t="s">
        <v>146</v>
      </c>
      <c r="AN20" s="129" t="str">
        <f>EL20&amp;" (L) "&amp;EM20&amp;" (l) "&amp;EN20&amp;" (h) "</f>
        <v xml:space="preserve">386 (L) 230 (l) 94 (h) </v>
      </c>
      <c r="AO20" s="29" t="s">
        <v>500</v>
      </c>
      <c r="AP20" s="41">
        <v>8</v>
      </c>
      <c r="AQ20" s="165">
        <v>1</v>
      </c>
      <c r="AR20" s="32">
        <v>3.2</v>
      </c>
      <c r="AS20" s="126" t="str">
        <f t="shared" ref="AS20" si="17">EO20&amp;" (L) "&amp;EP20&amp;" (l) "&amp;EQ20&amp;" (h) "</f>
        <v xml:space="preserve">1200 (L) 800 (l) 940 (h) </v>
      </c>
      <c r="AT20" s="41">
        <v>10</v>
      </c>
      <c r="AU20" s="37">
        <v>10</v>
      </c>
      <c r="AV20" s="41">
        <f t="shared" ref="AV20" si="18">AT20*AU20</f>
        <v>100</v>
      </c>
      <c r="AW20" s="165">
        <v>100</v>
      </c>
      <c r="AX20" s="168">
        <f t="shared" ref="AX20" si="19">AV20*AR20</f>
        <v>320</v>
      </c>
      <c r="AY20" s="1" t="s">
        <v>343</v>
      </c>
      <c r="AZ20" s="23" t="s">
        <v>150</v>
      </c>
      <c r="BA20" s="1" t="s">
        <v>413</v>
      </c>
      <c r="BB20" s="23" t="s">
        <v>152</v>
      </c>
      <c r="BC20" s="15" t="s">
        <v>153</v>
      </c>
      <c r="BD20" s="19" t="s">
        <v>1000</v>
      </c>
      <c r="BE20" s="115">
        <v>27</v>
      </c>
      <c r="BF20" s="19" t="s">
        <v>1002</v>
      </c>
      <c r="BG20" s="15" t="s">
        <v>1004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1088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8.6999999999999993</v>
      </c>
      <c r="BT20" s="32" t="s">
        <v>1074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871</v>
      </c>
      <c r="DD20" s="2" t="s">
        <v>870</v>
      </c>
      <c r="DF20" s="1" t="s">
        <v>482</v>
      </c>
      <c r="DG20" s="23" t="s">
        <v>415</v>
      </c>
      <c r="DH20" s="1" t="s">
        <v>483</v>
      </c>
      <c r="DI20" s="23" t="s">
        <v>348</v>
      </c>
      <c r="DJ20" s="1" t="s">
        <v>501</v>
      </c>
      <c r="DK20" s="23" t="s">
        <v>502</v>
      </c>
      <c r="DL20" s="1" t="s">
        <v>169</v>
      </c>
      <c r="DM20" s="59" t="str">
        <f t="shared" ref="DM20" si="20">B20</f>
        <v>PF00193</v>
      </c>
      <c r="DO20" s="59" t="s">
        <v>1134</v>
      </c>
      <c r="DP20" s="62" t="s">
        <v>838</v>
      </c>
      <c r="DQ20" s="59" t="s">
        <v>824</v>
      </c>
      <c r="DR20" s="59" t="s">
        <v>836</v>
      </c>
      <c r="DS20" s="59" t="s">
        <v>840</v>
      </c>
      <c r="DT20" s="59" t="s">
        <v>940</v>
      </c>
      <c r="DV20" s="59" t="s">
        <v>818</v>
      </c>
      <c r="DW20" s="59" t="s">
        <v>173</v>
      </c>
      <c r="DX20" s="62" t="s">
        <v>911</v>
      </c>
      <c r="DY20" s="59" t="s">
        <v>832</v>
      </c>
      <c r="DZ20" s="62" t="s">
        <v>351</v>
      </c>
      <c r="EA20" s="62" t="s">
        <v>175</v>
      </c>
      <c r="EB20" s="62" t="s">
        <v>176</v>
      </c>
      <c r="EC20" s="62" t="s">
        <v>177</v>
      </c>
      <c r="EE20" s="66" t="str">
        <f t="shared" ref="EE20" si="21">B20</f>
        <v>PF00193</v>
      </c>
      <c r="EF20" s="66" t="s">
        <v>339</v>
      </c>
      <c r="EG20" s="66" t="s">
        <v>1152</v>
      </c>
      <c r="EH20" s="66" t="s">
        <v>1043</v>
      </c>
      <c r="EI20" s="76">
        <v>110</v>
      </c>
      <c r="EJ20" s="76">
        <v>95</v>
      </c>
      <c r="EK20" s="76">
        <v>80</v>
      </c>
      <c r="EL20" s="76">
        <v>386</v>
      </c>
      <c r="EM20" s="76">
        <v>230</v>
      </c>
      <c r="EN20" s="76">
        <v>94</v>
      </c>
      <c r="EO20" s="72">
        <v>1200</v>
      </c>
      <c r="EP20" s="72">
        <v>800</v>
      </c>
      <c r="EQ20" s="77">
        <v>940</v>
      </c>
    </row>
    <row r="21" spans="1:147" ht="17.45" customHeight="1">
      <c r="A21" s="144" t="s">
        <v>402</v>
      </c>
      <c r="B21" s="148" t="s">
        <v>403</v>
      </c>
      <c r="C21" s="37">
        <v>125</v>
      </c>
      <c r="D21" s="158">
        <v>1</v>
      </c>
      <c r="E21" s="15" t="s">
        <v>1023</v>
      </c>
      <c r="F21" s="19" t="s">
        <v>183</v>
      </c>
      <c r="G21" s="15" t="s">
        <v>404</v>
      </c>
      <c r="H21" s="23" t="s">
        <v>219</v>
      </c>
      <c r="I21" s="1" t="s">
        <v>405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365 GG</v>
      </c>
      <c r="Q21" s="19" t="s">
        <v>404</v>
      </c>
      <c r="R21" s="15" t="s">
        <v>404</v>
      </c>
      <c r="T21" s="19" t="s">
        <v>133</v>
      </c>
      <c r="U21" s="1" t="s">
        <v>134</v>
      </c>
      <c r="V21" s="23" t="s">
        <v>406</v>
      </c>
      <c r="W21" s="1" t="s">
        <v>1137</v>
      </c>
      <c r="X21" s="23" t="s">
        <v>136</v>
      </c>
      <c r="Y21" s="15" t="s">
        <v>183</v>
      </c>
      <c r="Z21" s="19" t="s">
        <v>407</v>
      </c>
      <c r="AA21" s="1" t="s">
        <v>1089</v>
      </c>
      <c r="AB21" s="23" t="s">
        <v>1106</v>
      </c>
      <c r="AC21" s="1" t="s">
        <v>132</v>
      </c>
      <c r="AD21" s="32" t="s">
        <v>1096</v>
      </c>
      <c r="AE21" s="2" t="s">
        <v>828</v>
      </c>
      <c r="AF21" s="23" t="s">
        <v>408</v>
      </c>
      <c r="AG21" s="1" t="s">
        <v>141</v>
      </c>
      <c r="AH21" s="46" t="str">
        <f t="shared" si="3"/>
        <v xml:space="preserve">110 (L) 80 (l) 71 (h) </v>
      </c>
      <c r="AI21" s="1" t="s">
        <v>143</v>
      </c>
      <c r="AJ21" s="32" t="s">
        <v>410</v>
      </c>
      <c r="AK21" s="1" t="s">
        <v>145</v>
      </c>
      <c r="AL21" s="23" t="s">
        <v>988</v>
      </c>
      <c r="AM21" s="1" t="s">
        <v>146</v>
      </c>
      <c r="AN21" s="129" t="str">
        <f t="shared" si="4"/>
        <v xml:space="preserve">233 (L) 200 (l) 90 (h) </v>
      </c>
      <c r="AO21" s="29" t="s">
        <v>412</v>
      </c>
      <c r="AP21" s="41">
        <v>16</v>
      </c>
      <c r="AQ21" s="165">
        <v>2</v>
      </c>
      <c r="AR21" s="41">
        <v>4.8</v>
      </c>
      <c r="AS21" s="126" t="str">
        <f t="shared" si="5"/>
        <v xml:space="preserve">1200 (L) 800 (l) 780 (h) </v>
      </c>
      <c r="AT21" s="41">
        <v>8</v>
      </c>
      <c r="AU21" s="37">
        <v>7</v>
      </c>
      <c r="AV21" s="41">
        <f t="shared" si="6"/>
        <v>56</v>
      </c>
      <c r="AW21" s="165">
        <v>112</v>
      </c>
      <c r="AX21" s="168">
        <f t="shared" si="7"/>
        <v>268.8</v>
      </c>
      <c r="AY21" s="1" t="s">
        <v>343</v>
      </c>
      <c r="AZ21" s="23" t="s">
        <v>150</v>
      </c>
      <c r="BA21" s="1" t="s">
        <v>413</v>
      </c>
      <c r="BB21" s="23" t="s">
        <v>152</v>
      </c>
      <c r="BC21" s="15" t="s">
        <v>153</v>
      </c>
      <c r="BD21" s="19" t="s">
        <v>1000</v>
      </c>
      <c r="BE21" s="115">
        <v>27</v>
      </c>
      <c r="BF21" s="19" t="s">
        <v>1002</v>
      </c>
      <c r="BG21" s="15" t="s">
        <v>1004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1087</v>
      </c>
      <c r="BN21" s="41">
        <v>263</v>
      </c>
      <c r="BO21" s="37">
        <v>25</v>
      </c>
      <c r="BP21" s="41">
        <v>18</v>
      </c>
      <c r="BQ21" s="115">
        <v>0.9</v>
      </c>
      <c r="BR21" s="116">
        <v>0.9</v>
      </c>
      <c r="BS21" s="115">
        <v>8.6</v>
      </c>
      <c r="BT21" s="32">
        <v>0.65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871</v>
      </c>
      <c r="DD21" s="2" t="s">
        <v>870</v>
      </c>
      <c r="DF21" s="1" t="s">
        <v>414</v>
      </c>
      <c r="DG21" s="23" t="s">
        <v>415</v>
      </c>
      <c r="DH21" s="1" t="s">
        <v>416</v>
      </c>
      <c r="DI21" s="23" t="s">
        <v>417</v>
      </c>
      <c r="DJ21" s="1" t="s">
        <v>418</v>
      </c>
      <c r="DK21" s="23" t="s">
        <v>419</v>
      </c>
      <c r="DL21" s="1" t="s">
        <v>169</v>
      </c>
      <c r="DM21" s="59" t="str">
        <f t="shared" si="14"/>
        <v>PF00041</v>
      </c>
      <c r="DO21" s="59" t="s">
        <v>822</v>
      </c>
      <c r="DP21" s="62" t="s">
        <v>839</v>
      </c>
      <c r="DQ21" s="59" t="s">
        <v>824</v>
      </c>
      <c r="DR21" s="59" t="s">
        <v>836</v>
      </c>
      <c r="DS21" s="59" t="s">
        <v>840</v>
      </c>
      <c r="DT21" s="59" t="s">
        <v>940</v>
      </c>
      <c r="DU21" s="59" t="s">
        <v>825</v>
      </c>
      <c r="DV21" s="59" t="s">
        <v>818</v>
      </c>
      <c r="DW21" s="59" t="s">
        <v>173</v>
      </c>
      <c r="DX21" s="62" t="s">
        <v>820</v>
      </c>
      <c r="DY21" s="59" t="s">
        <v>832</v>
      </c>
      <c r="DZ21" s="62" t="s">
        <v>351</v>
      </c>
      <c r="EA21" s="62" t="s">
        <v>175</v>
      </c>
      <c r="EB21" s="62" t="s">
        <v>176</v>
      </c>
      <c r="EC21" s="62" t="s">
        <v>177</v>
      </c>
      <c r="EE21" s="66" t="str">
        <f t="shared" si="2"/>
        <v>PF00041</v>
      </c>
      <c r="EF21" s="66" t="s">
        <v>409</v>
      </c>
      <c r="EG21" s="66" t="s">
        <v>411</v>
      </c>
      <c r="EH21" s="66" t="s">
        <v>1038</v>
      </c>
      <c r="EI21" s="76">
        <v>110</v>
      </c>
      <c r="EJ21" s="76">
        <v>80</v>
      </c>
      <c r="EK21" s="76">
        <v>71</v>
      </c>
      <c r="EL21" s="76">
        <v>233</v>
      </c>
      <c r="EM21" s="76">
        <v>200</v>
      </c>
      <c r="EN21" s="76">
        <v>90</v>
      </c>
      <c r="EO21" s="72">
        <v>1200</v>
      </c>
      <c r="EP21" s="72">
        <v>800</v>
      </c>
      <c r="EQ21" s="77">
        <v>780</v>
      </c>
    </row>
    <row r="22" spans="1:147" ht="17.45" customHeight="1">
      <c r="A22" s="144" t="s">
        <v>352</v>
      </c>
      <c r="B22" s="148" t="s">
        <v>353</v>
      </c>
      <c r="C22" s="37">
        <v>10</v>
      </c>
      <c r="D22" s="158">
        <v>12</v>
      </c>
      <c r="E22" s="15" t="s">
        <v>1025</v>
      </c>
      <c r="F22" s="19" t="s">
        <v>354</v>
      </c>
      <c r="G22" s="15" t="s">
        <v>127</v>
      </c>
      <c r="H22" s="23" t="s">
        <v>128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335</v>
      </c>
      <c r="R22" s="15" t="s">
        <v>826</v>
      </c>
      <c r="T22" s="19" t="s">
        <v>133</v>
      </c>
      <c r="U22" s="1" t="s">
        <v>134</v>
      </c>
      <c r="V22" s="23" t="s">
        <v>135</v>
      </c>
      <c r="W22" s="1" t="s">
        <v>246</v>
      </c>
      <c r="X22" s="23" t="s">
        <v>136</v>
      </c>
      <c r="Y22" s="15" t="s">
        <v>137</v>
      </c>
      <c r="Z22" s="19" t="s">
        <v>138</v>
      </c>
      <c r="AA22" s="1" t="s">
        <v>1086</v>
      </c>
      <c r="AB22" s="23" t="s">
        <v>1104</v>
      </c>
      <c r="AC22" s="1" t="s">
        <v>139</v>
      </c>
      <c r="AD22" s="19" t="s">
        <v>975</v>
      </c>
      <c r="AE22" s="1" t="s">
        <v>1098</v>
      </c>
      <c r="AF22" s="23" t="s">
        <v>140</v>
      </c>
      <c r="AG22" s="1" t="s">
        <v>141</v>
      </c>
      <c r="AH22" s="46" t="str">
        <f t="shared" si="3"/>
        <v xml:space="preserve">110 (L) 80 (l) 70 (h) </v>
      </c>
      <c r="AI22" s="1" t="s">
        <v>143</v>
      </c>
      <c r="AJ22" s="32" t="s">
        <v>355</v>
      </c>
      <c r="AK22" s="1" t="s">
        <v>145</v>
      </c>
      <c r="AL22" s="23" t="s">
        <v>988</v>
      </c>
      <c r="AM22" s="1" t="s">
        <v>146</v>
      </c>
      <c r="AN22" s="129" t="str">
        <f t="shared" si="4"/>
        <v xml:space="preserve">230 (L) 200 (l) 90 (h) </v>
      </c>
      <c r="AO22" s="29" t="s">
        <v>357</v>
      </c>
      <c r="AP22" s="41">
        <v>4</v>
      </c>
      <c r="AQ22" s="165">
        <v>0.48</v>
      </c>
      <c r="AR22" s="41">
        <v>1.38</v>
      </c>
      <c r="AS22" s="126" t="str">
        <f t="shared" si="5"/>
        <v xml:space="preserve">1200 (L) 800 (l) 1140 (h) </v>
      </c>
      <c r="AT22" s="41">
        <v>18</v>
      </c>
      <c r="AU22" s="37">
        <v>11</v>
      </c>
      <c r="AV22" s="41">
        <f t="shared" si="6"/>
        <v>198</v>
      </c>
      <c r="AW22" s="165">
        <v>95.04</v>
      </c>
      <c r="AX22" s="168">
        <f t="shared" si="7"/>
        <v>273.23999999999995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1000</v>
      </c>
      <c r="BE22" s="115">
        <v>26</v>
      </c>
      <c r="BF22" s="19" t="s">
        <v>1002</v>
      </c>
      <c r="BG22" s="15" t="s">
        <v>1004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871</v>
      </c>
      <c r="DD22" s="2" t="s">
        <v>870</v>
      </c>
      <c r="DE22" s="23" t="s">
        <v>317</v>
      </c>
      <c r="DF22" s="1" t="s">
        <v>358</v>
      </c>
      <c r="DG22" s="23" t="s">
        <v>359</v>
      </c>
      <c r="DH22" s="1" t="s">
        <v>360</v>
      </c>
      <c r="DI22" s="23" t="s">
        <v>361</v>
      </c>
      <c r="DJ22" s="1" t="s">
        <v>362</v>
      </c>
      <c r="DK22" s="23" t="s">
        <v>363</v>
      </c>
      <c r="DL22" s="1" t="s">
        <v>169</v>
      </c>
      <c r="DM22" s="59" t="str">
        <f t="shared" si="14"/>
        <v>PF00033</v>
      </c>
      <c r="DO22" s="59" t="s">
        <v>899</v>
      </c>
      <c r="DP22" s="62" t="s">
        <v>823</v>
      </c>
      <c r="DQ22" s="59" t="s">
        <v>170</v>
      </c>
      <c r="DR22" s="59" t="s">
        <v>260</v>
      </c>
      <c r="DS22" s="59" t="s">
        <v>261</v>
      </c>
      <c r="DT22" s="59" t="s">
        <v>937</v>
      </c>
      <c r="DU22" s="59" t="s">
        <v>172</v>
      </c>
      <c r="DV22" s="59" t="s">
        <v>818</v>
      </c>
      <c r="DW22" s="59" t="s">
        <v>173</v>
      </c>
      <c r="DX22" s="62" t="s">
        <v>820</v>
      </c>
      <c r="DY22" s="59" t="s">
        <v>832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2"/>
        <v>PF00033</v>
      </c>
      <c r="EF22" s="66" t="s">
        <v>142</v>
      </c>
      <c r="EG22" s="66" t="s">
        <v>356</v>
      </c>
      <c r="EH22" s="66" t="s">
        <v>1044</v>
      </c>
      <c r="EI22" s="76">
        <v>110</v>
      </c>
      <c r="EJ22" s="76">
        <v>80</v>
      </c>
      <c r="EK22" s="76">
        <v>70</v>
      </c>
      <c r="EL22" s="76">
        <v>230</v>
      </c>
      <c r="EM22" s="76">
        <v>200</v>
      </c>
      <c r="EN22" s="76">
        <v>90</v>
      </c>
      <c r="EO22" s="72">
        <v>1200</v>
      </c>
      <c r="EP22" s="72">
        <v>800</v>
      </c>
      <c r="EQ22" s="77">
        <v>1140</v>
      </c>
    </row>
    <row r="23" spans="1:147" ht="17.45" customHeight="1">
      <c r="A23" s="144" t="s">
        <v>994</v>
      </c>
      <c r="B23" s="148" t="s">
        <v>450</v>
      </c>
      <c r="C23" s="37">
        <v>125</v>
      </c>
      <c r="D23" s="158">
        <v>1</v>
      </c>
      <c r="E23" s="15" t="s">
        <v>1023</v>
      </c>
      <c r="F23" s="19" t="s">
        <v>183</v>
      </c>
      <c r="G23" s="15" t="s">
        <v>127</v>
      </c>
      <c r="H23" s="23" t="s">
        <v>181</v>
      </c>
      <c r="I23" s="1" t="s">
        <v>129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335</v>
      </c>
      <c r="R23" s="15" t="s">
        <v>826</v>
      </c>
      <c r="T23" s="19" t="s">
        <v>133</v>
      </c>
      <c r="U23" s="1" t="s">
        <v>134</v>
      </c>
      <c r="V23" s="23" t="s">
        <v>135</v>
      </c>
      <c r="W23" s="1" t="s">
        <v>246</v>
      </c>
      <c r="X23" s="23" t="s">
        <v>136</v>
      </c>
      <c r="Y23" s="15" t="s">
        <v>183</v>
      </c>
      <c r="Z23" s="19" t="s">
        <v>184</v>
      </c>
      <c r="AA23" s="1" t="s">
        <v>1086</v>
      </c>
      <c r="AB23" s="23" t="s">
        <v>1104</v>
      </c>
      <c r="AC23" s="1" t="s">
        <v>139</v>
      </c>
      <c r="AD23" s="19" t="s">
        <v>975</v>
      </c>
      <c r="AE23" s="1" t="s">
        <v>1098</v>
      </c>
      <c r="AF23" s="23" t="s">
        <v>185</v>
      </c>
      <c r="AG23" s="1" t="s">
        <v>186</v>
      </c>
      <c r="AH23" s="46" t="str">
        <f t="shared" si="3"/>
        <v xml:space="preserve">134 (L) 25 (l) 120 (h) </v>
      </c>
      <c r="AI23" s="1" t="s">
        <v>143</v>
      </c>
      <c r="AJ23" s="32" t="s">
        <v>451</v>
      </c>
      <c r="AK23" s="1" t="s">
        <v>145</v>
      </c>
      <c r="AL23" s="23" t="s">
        <v>988</v>
      </c>
      <c r="AM23" s="1" t="s">
        <v>146</v>
      </c>
      <c r="AN23" s="129" t="str">
        <f t="shared" si="4"/>
        <v xml:space="preserve">230 (L) 200 (l) 85 (h) </v>
      </c>
      <c r="AO23" s="29" t="s">
        <v>453</v>
      </c>
      <c r="AP23" s="41">
        <v>6</v>
      </c>
      <c r="AQ23" s="165">
        <v>0.75</v>
      </c>
      <c r="AR23" s="41">
        <v>1.56</v>
      </c>
      <c r="AS23" s="126" t="str">
        <f t="shared" si="5"/>
        <v xml:space="preserve">1200 (L) 800 (l) 1085 (h) </v>
      </c>
      <c r="AT23" s="41">
        <v>20</v>
      </c>
      <c r="AU23" s="37">
        <v>11</v>
      </c>
      <c r="AV23" s="41">
        <f t="shared" si="6"/>
        <v>220</v>
      </c>
      <c r="AW23" s="165">
        <v>165</v>
      </c>
      <c r="AX23" s="168">
        <f t="shared" si="7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1000</v>
      </c>
      <c r="BE23" s="115">
        <v>26</v>
      </c>
      <c r="BF23" s="19" t="s">
        <v>1002</v>
      </c>
      <c r="BG23" s="15" t="s">
        <v>1004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871</v>
      </c>
      <c r="DD23" s="2" t="s">
        <v>870</v>
      </c>
      <c r="DE23" s="23" t="s">
        <v>317</v>
      </c>
      <c r="DF23" s="1" t="s">
        <v>454</v>
      </c>
      <c r="DG23" s="23" t="s">
        <v>275</v>
      </c>
      <c r="DH23" s="1" t="s">
        <v>455</v>
      </c>
      <c r="DI23" s="23" t="s">
        <v>361</v>
      </c>
      <c r="DJ23" s="1" t="s">
        <v>456</v>
      </c>
      <c r="DK23" s="23" t="s">
        <v>457</v>
      </c>
      <c r="DL23" s="1" t="s">
        <v>169</v>
      </c>
      <c r="DM23" s="59" t="str">
        <f t="shared" si="14"/>
        <v>PF00046</v>
      </c>
      <c r="DO23" s="59" t="s">
        <v>900</v>
      </c>
      <c r="DP23" s="62" t="s">
        <v>823</v>
      </c>
      <c r="DQ23" s="59" t="s">
        <v>170</v>
      </c>
      <c r="DR23" s="59" t="s">
        <v>260</v>
      </c>
      <c r="DS23" s="59" t="s">
        <v>261</v>
      </c>
      <c r="DT23" s="59" t="s">
        <v>937</v>
      </c>
      <c r="DU23" s="59" t="s">
        <v>172</v>
      </c>
      <c r="DV23" s="59" t="s">
        <v>865</v>
      </c>
      <c r="DW23" s="59" t="s">
        <v>173</v>
      </c>
      <c r="DX23" s="62" t="s">
        <v>820</v>
      </c>
      <c r="DY23" s="59" t="s">
        <v>832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2"/>
        <v>PF00046</v>
      </c>
      <c r="EF23" s="66" t="s">
        <v>187</v>
      </c>
      <c r="EG23" s="66" t="s">
        <v>452</v>
      </c>
      <c r="EH23" s="66" t="s">
        <v>1042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45" customHeight="1">
      <c r="A24" s="144" t="s">
        <v>995</v>
      </c>
      <c r="B24" s="148" t="s">
        <v>466</v>
      </c>
      <c r="C24" s="37">
        <v>125</v>
      </c>
      <c r="D24" s="158">
        <v>1</v>
      </c>
      <c r="E24" s="15" t="s">
        <v>1023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335</v>
      </c>
      <c r="R24" s="15" t="s">
        <v>826</v>
      </c>
      <c r="T24" s="19" t="s">
        <v>133</v>
      </c>
      <c r="U24" s="1" t="s">
        <v>134</v>
      </c>
      <c r="V24" s="23" t="s">
        <v>135</v>
      </c>
      <c r="W24" s="1" t="s">
        <v>1077</v>
      </c>
      <c r="X24" s="23" t="s">
        <v>136</v>
      </c>
      <c r="Y24" s="15" t="s">
        <v>183</v>
      </c>
      <c r="Z24" s="19" t="s">
        <v>184</v>
      </c>
      <c r="AA24" s="1" t="s">
        <v>1093</v>
      </c>
      <c r="AB24" s="23" t="s">
        <v>1102</v>
      </c>
      <c r="AC24" s="1" t="s">
        <v>139</v>
      </c>
      <c r="AD24" s="19" t="s">
        <v>975</v>
      </c>
      <c r="AE24" s="1" t="s">
        <v>1098</v>
      </c>
      <c r="AF24" s="23" t="s">
        <v>185</v>
      </c>
      <c r="AG24" s="1" t="s">
        <v>186</v>
      </c>
      <c r="AH24" s="46" t="str">
        <f t="shared" si="3"/>
        <v xml:space="preserve">134 (L) 25 (l) 120 (h) </v>
      </c>
      <c r="AI24" s="1" t="s">
        <v>143</v>
      </c>
      <c r="AJ24" s="32" t="s">
        <v>188</v>
      </c>
      <c r="AK24" s="1" t="s">
        <v>145</v>
      </c>
      <c r="AL24" s="23" t="s">
        <v>988</v>
      </c>
      <c r="AM24" s="1" t="s">
        <v>146</v>
      </c>
      <c r="AN24" s="129" t="str">
        <f t="shared" si="4"/>
        <v xml:space="preserve">230 (L) 200 (l) 85 (h) </v>
      </c>
      <c r="AO24" s="29" t="s">
        <v>992</v>
      </c>
      <c r="AP24" s="41">
        <v>6</v>
      </c>
      <c r="AQ24" s="165">
        <v>0.75</v>
      </c>
      <c r="AR24" s="41">
        <v>1.56</v>
      </c>
      <c r="AS24" s="126" t="str">
        <f t="shared" si="5"/>
        <v xml:space="preserve">1200 (L) 800 (l) 1085 (h) </v>
      </c>
      <c r="AT24" s="41">
        <v>20</v>
      </c>
      <c r="AU24" s="37">
        <v>11</v>
      </c>
      <c r="AV24" s="41">
        <f t="shared" si="6"/>
        <v>220</v>
      </c>
      <c r="AW24" s="165">
        <v>165</v>
      </c>
      <c r="AX24" s="168">
        <f t="shared" si="7"/>
        <v>343.2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1000</v>
      </c>
      <c r="BE24" s="115">
        <v>26</v>
      </c>
      <c r="BF24" s="19" t="s">
        <v>1002</v>
      </c>
      <c r="BG24" s="15" t="s">
        <v>1004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871</v>
      </c>
      <c r="DD24" s="2" t="s">
        <v>870</v>
      </c>
      <c r="DE24" s="23" t="s">
        <v>162</v>
      </c>
      <c r="DF24" s="1" t="s">
        <v>467</v>
      </c>
      <c r="DG24" s="23" t="s">
        <v>275</v>
      </c>
      <c r="DH24" s="1" t="s">
        <v>468</v>
      </c>
      <c r="DI24" s="23" t="s">
        <v>361</v>
      </c>
      <c r="DJ24" s="1" t="s">
        <v>469</v>
      </c>
      <c r="DK24" s="23" t="s">
        <v>470</v>
      </c>
      <c r="DL24" s="1" t="s">
        <v>169</v>
      </c>
      <c r="DM24" s="59" t="str">
        <f t="shared" si="14"/>
        <v>PF00049</v>
      </c>
      <c r="DO24" s="59" t="s">
        <v>864</v>
      </c>
      <c r="DP24" s="62" t="s">
        <v>823</v>
      </c>
      <c r="DQ24" s="59" t="s">
        <v>170</v>
      </c>
      <c r="DR24" s="59" t="s">
        <v>171</v>
      </c>
      <c r="DS24" s="59" t="s">
        <v>896</v>
      </c>
      <c r="DT24" s="59" t="s">
        <v>935</v>
      </c>
      <c r="DU24" s="59" t="s">
        <v>172</v>
      </c>
      <c r="DV24" s="59" t="s">
        <v>865</v>
      </c>
      <c r="DW24" s="59" t="s">
        <v>173</v>
      </c>
      <c r="DX24" s="59" t="s">
        <v>820</v>
      </c>
      <c r="DY24" s="59" t="s">
        <v>832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2"/>
        <v>PF00049</v>
      </c>
      <c r="EF24" s="66" t="s">
        <v>187</v>
      </c>
      <c r="EG24" s="66" t="s">
        <v>460</v>
      </c>
      <c r="EH24" s="66" t="s">
        <v>1042</v>
      </c>
      <c r="EI24" s="76">
        <v>134</v>
      </c>
      <c r="EJ24" s="76">
        <v>25</v>
      </c>
      <c r="EK24" s="76">
        <v>120</v>
      </c>
      <c r="EL24" s="76">
        <v>230</v>
      </c>
      <c r="EM24" s="76">
        <v>200</v>
      </c>
      <c r="EN24" s="76">
        <v>85</v>
      </c>
      <c r="EO24" s="72">
        <v>1200</v>
      </c>
      <c r="EP24" s="72">
        <v>800</v>
      </c>
      <c r="EQ24" s="77">
        <v>1085</v>
      </c>
    </row>
    <row r="25" spans="1:147" ht="17.45" customHeight="1">
      <c r="A25" s="144" t="s">
        <v>178</v>
      </c>
      <c r="B25" s="148" t="s">
        <v>179</v>
      </c>
      <c r="C25" s="37">
        <v>125</v>
      </c>
      <c r="D25" s="158">
        <v>1</v>
      </c>
      <c r="E25" s="15" t="s">
        <v>1023</v>
      </c>
      <c r="F25" s="19" t="s">
        <v>183</v>
      </c>
      <c r="G25" s="15" t="s">
        <v>127</v>
      </c>
      <c r="H25" s="23" t="s">
        <v>181</v>
      </c>
      <c r="I25" s="1" t="s">
        <v>182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335</v>
      </c>
      <c r="R25" s="15" t="s">
        <v>826</v>
      </c>
      <c r="T25" s="19" t="s">
        <v>133</v>
      </c>
      <c r="U25" s="1" t="s">
        <v>134</v>
      </c>
      <c r="V25" s="23" t="s">
        <v>135</v>
      </c>
      <c r="W25" s="1" t="s">
        <v>1077</v>
      </c>
      <c r="X25" s="23" t="s">
        <v>136</v>
      </c>
      <c r="Y25" s="15" t="s">
        <v>183</v>
      </c>
      <c r="Z25" s="19" t="s">
        <v>184</v>
      </c>
      <c r="AA25" s="1" t="s">
        <v>1093</v>
      </c>
      <c r="AB25" s="23" t="s">
        <v>1102</v>
      </c>
      <c r="AC25" s="1" t="s">
        <v>139</v>
      </c>
      <c r="AD25" s="19" t="s">
        <v>975</v>
      </c>
      <c r="AE25" s="1" t="s">
        <v>1098</v>
      </c>
      <c r="AF25" s="23" t="s">
        <v>185</v>
      </c>
      <c r="AG25" s="1" t="s">
        <v>186</v>
      </c>
      <c r="AH25" s="46" t="str">
        <f t="shared" si="3"/>
        <v xml:space="preserve">134 (L) 25 (l) 120 (h) </v>
      </c>
      <c r="AI25" s="1" t="s">
        <v>143</v>
      </c>
      <c r="AJ25" s="32" t="s">
        <v>188</v>
      </c>
      <c r="AK25" s="1" t="s">
        <v>189</v>
      </c>
      <c r="AL25" s="23" t="s">
        <v>988</v>
      </c>
      <c r="AM25" s="1" t="s">
        <v>146</v>
      </c>
      <c r="AN25" s="129" t="str">
        <f t="shared" si="4"/>
        <v xml:space="preserve">237 (L) 200 (l) 119 (h) </v>
      </c>
      <c r="AO25" s="29" t="s">
        <v>191</v>
      </c>
      <c r="AP25" s="41">
        <v>8</v>
      </c>
      <c r="AQ25" s="165">
        <v>1</v>
      </c>
      <c r="AR25" s="41">
        <v>2.08</v>
      </c>
      <c r="AS25" s="126" t="str">
        <f t="shared" si="5"/>
        <v xml:space="preserve">1200 (L) 800 (l) 1221 (h) </v>
      </c>
      <c r="AT25" s="41">
        <v>18</v>
      </c>
      <c r="AU25" s="37">
        <v>9</v>
      </c>
      <c r="AV25" s="41">
        <f t="shared" si="6"/>
        <v>162</v>
      </c>
      <c r="AW25" s="165">
        <v>162</v>
      </c>
      <c r="AX25" s="168">
        <f t="shared" si="7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1000</v>
      </c>
      <c r="BE25" s="115">
        <v>26</v>
      </c>
      <c r="BF25" s="19" t="s">
        <v>1002</v>
      </c>
      <c r="BG25" s="15" t="s">
        <v>1004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871</v>
      </c>
      <c r="DD25" s="2" t="s">
        <v>870</v>
      </c>
      <c r="DE25" s="23" t="s">
        <v>162</v>
      </c>
      <c r="DF25" s="1" t="s">
        <v>192</v>
      </c>
      <c r="DG25" s="23" t="s">
        <v>164</v>
      </c>
      <c r="DH25" s="1" t="s">
        <v>193</v>
      </c>
      <c r="DI25" s="23" t="s">
        <v>194</v>
      </c>
      <c r="DJ25" s="1" t="s">
        <v>195</v>
      </c>
      <c r="DK25" s="23" t="s">
        <v>196</v>
      </c>
      <c r="DL25" s="1" t="s">
        <v>169</v>
      </c>
      <c r="DM25" s="59" t="str">
        <f t="shared" si="14"/>
        <v>PBD00125GARTR23C3201</v>
      </c>
      <c r="DO25" s="59" t="s">
        <v>864</v>
      </c>
      <c r="DP25" s="62" t="s">
        <v>823</v>
      </c>
      <c r="DQ25" s="59" t="s">
        <v>170</v>
      </c>
      <c r="DR25" s="59" t="s">
        <v>171</v>
      </c>
      <c r="DS25" s="59" t="s">
        <v>896</v>
      </c>
      <c r="DT25" s="59" t="s">
        <v>934</v>
      </c>
      <c r="DU25" s="59" t="s">
        <v>172</v>
      </c>
      <c r="DV25" s="59" t="s">
        <v>865</v>
      </c>
      <c r="DW25" s="59" t="s">
        <v>173</v>
      </c>
      <c r="DX25" s="60" t="s">
        <v>911</v>
      </c>
      <c r="DY25" s="59" t="s">
        <v>832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2"/>
        <v>PBD00125GARTR23C3201</v>
      </c>
      <c r="EF25" s="66" t="s">
        <v>187</v>
      </c>
      <c r="EG25" s="66" t="s">
        <v>190</v>
      </c>
      <c r="EH25" s="66" t="s">
        <v>1045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45" customHeight="1">
      <c r="A26" s="144" t="s">
        <v>651</v>
      </c>
      <c r="B26" s="148" t="s">
        <v>652</v>
      </c>
      <c r="C26" s="37">
        <v>125</v>
      </c>
      <c r="D26" s="158">
        <v>1</v>
      </c>
      <c r="E26" s="15" t="s">
        <v>1023</v>
      </c>
      <c r="F26" s="19" t="s">
        <v>183</v>
      </c>
      <c r="G26" s="15" t="s">
        <v>127</v>
      </c>
      <c r="H26" s="23" t="s">
        <v>181</v>
      </c>
      <c r="I26" s="1" t="s">
        <v>129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335</v>
      </c>
      <c r="R26" s="15" t="s">
        <v>826</v>
      </c>
      <c r="T26" s="19" t="s">
        <v>133</v>
      </c>
      <c r="U26" s="1" t="s">
        <v>134</v>
      </c>
      <c r="V26" s="23" t="s">
        <v>135</v>
      </c>
      <c r="W26" s="1" t="s">
        <v>246</v>
      </c>
      <c r="X26" s="23" t="s">
        <v>136</v>
      </c>
      <c r="Y26" s="15" t="s">
        <v>183</v>
      </c>
      <c r="Z26" s="19" t="s">
        <v>184</v>
      </c>
      <c r="AA26" s="1" t="s">
        <v>1086</v>
      </c>
      <c r="AB26" s="23" t="s">
        <v>1104</v>
      </c>
      <c r="AC26" s="1" t="s">
        <v>139</v>
      </c>
      <c r="AD26" s="19" t="s">
        <v>975</v>
      </c>
      <c r="AE26" s="1" t="s">
        <v>1098</v>
      </c>
      <c r="AF26" s="23" t="s">
        <v>185</v>
      </c>
      <c r="AG26" s="1" t="s">
        <v>186</v>
      </c>
      <c r="AH26" s="46" t="str">
        <f t="shared" si="3"/>
        <v xml:space="preserve">134 (L) 25 (l) 120 (h) </v>
      </c>
      <c r="AI26" s="1" t="s">
        <v>143</v>
      </c>
      <c r="AJ26" s="32" t="s">
        <v>451</v>
      </c>
      <c r="AK26" s="1" t="s">
        <v>189</v>
      </c>
      <c r="AL26" s="23" t="s">
        <v>988</v>
      </c>
      <c r="AM26" s="1" t="s">
        <v>146</v>
      </c>
      <c r="AN26" s="129" t="str">
        <f t="shared" si="4"/>
        <v xml:space="preserve">237 (L) 200 (l) 119 (h) </v>
      </c>
      <c r="AO26" s="29" t="s">
        <v>654</v>
      </c>
      <c r="AP26" s="41">
        <v>8</v>
      </c>
      <c r="AQ26" s="165">
        <v>1</v>
      </c>
      <c r="AR26" s="41">
        <v>2.08</v>
      </c>
      <c r="AS26" s="126" t="str">
        <f t="shared" si="5"/>
        <v xml:space="preserve">1200 (L) 800 (l) 1221 (h) </v>
      </c>
      <c r="AT26" s="41">
        <v>18</v>
      </c>
      <c r="AU26" s="37">
        <v>9</v>
      </c>
      <c r="AV26" s="41">
        <f t="shared" si="6"/>
        <v>162</v>
      </c>
      <c r="AW26" s="165">
        <v>162</v>
      </c>
      <c r="AX26" s="168">
        <f t="shared" si="7"/>
        <v>336.96000000000004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1000</v>
      </c>
      <c r="BE26" s="115">
        <v>26</v>
      </c>
      <c r="BF26" s="19" t="s">
        <v>1002</v>
      </c>
      <c r="BG26" s="15" t="s">
        <v>1004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871</v>
      </c>
      <c r="DD26" s="2" t="s">
        <v>870</v>
      </c>
      <c r="DE26" s="23" t="s">
        <v>317</v>
      </c>
      <c r="DF26" s="1" t="s">
        <v>655</v>
      </c>
      <c r="DG26" s="23" t="s">
        <v>164</v>
      </c>
      <c r="DH26" s="1" t="s">
        <v>656</v>
      </c>
      <c r="DI26" s="23" t="s">
        <v>657</v>
      </c>
      <c r="DJ26" s="1" t="s">
        <v>658</v>
      </c>
      <c r="DK26" s="23" t="s">
        <v>659</v>
      </c>
      <c r="DL26" s="1" t="s">
        <v>169</v>
      </c>
      <c r="DM26" s="59" t="str">
        <f t="shared" si="14"/>
        <v>PMB00125GARTR01C1502</v>
      </c>
      <c r="DO26" s="59" t="s">
        <v>900</v>
      </c>
      <c r="DP26" s="62" t="s">
        <v>823</v>
      </c>
      <c r="DQ26" s="59" t="s">
        <v>170</v>
      </c>
      <c r="DR26" s="59" t="s">
        <v>260</v>
      </c>
      <c r="DS26" s="59" t="s">
        <v>261</v>
      </c>
      <c r="DT26" s="59" t="s">
        <v>937</v>
      </c>
      <c r="DU26" s="59" t="s">
        <v>172</v>
      </c>
      <c r="DV26" s="59" t="s">
        <v>865</v>
      </c>
      <c r="DW26" s="59" t="s">
        <v>173</v>
      </c>
      <c r="DX26" s="60" t="s">
        <v>911</v>
      </c>
      <c r="DY26" s="59" t="s">
        <v>832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2"/>
        <v>PMB00125GARTR01C1502</v>
      </c>
      <c r="EF26" s="66" t="s">
        <v>187</v>
      </c>
      <c r="EG26" s="66" t="s">
        <v>653</v>
      </c>
      <c r="EH26" s="66" t="s">
        <v>1045</v>
      </c>
      <c r="EI26" s="76">
        <v>134</v>
      </c>
      <c r="EJ26" s="76">
        <v>25</v>
      </c>
      <c r="EK26" s="76">
        <v>120</v>
      </c>
      <c r="EL26" s="76">
        <v>237</v>
      </c>
      <c r="EM26" s="76">
        <v>200</v>
      </c>
      <c r="EN26" s="76">
        <v>119</v>
      </c>
      <c r="EO26" s="72">
        <v>1200</v>
      </c>
      <c r="EP26" s="72">
        <v>800</v>
      </c>
      <c r="EQ26" s="77">
        <v>1221</v>
      </c>
    </row>
    <row r="27" spans="1:147" ht="17.45" customHeight="1">
      <c r="A27" s="144" t="s">
        <v>660</v>
      </c>
      <c r="B27" s="148" t="s">
        <v>661</v>
      </c>
      <c r="C27" s="37">
        <v>125</v>
      </c>
      <c r="D27" s="158">
        <v>1</v>
      </c>
      <c r="E27" s="15" t="s">
        <v>1023</v>
      </c>
      <c r="F27" s="19" t="s">
        <v>183</v>
      </c>
      <c r="G27" s="15" t="s">
        <v>127</v>
      </c>
      <c r="H27" s="23" t="s">
        <v>181</v>
      </c>
      <c r="I27" s="1" t="s">
        <v>662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25 GG</v>
      </c>
      <c r="Q27" s="19" t="s">
        <v>335</v>
      </c>
      <c r="R27" s="15" t="s">
        <v>826</v>
      </c>
      <c r="T27" s="19" t="s">
        <v>133</v>
      </c>
      <c r="U27" s="1" t="s">
        <v>134</v>
      </c>
      <c r="V27" s="23" t="s">
        <v>135</v>
      </c>
      <c r="W27" s="1" t="s">
        <v>1125</v>
      </c>
      <c r="X27" s="23" t="s">
        <v>136</v>
      </c>
      <c r="Y27" s="15" t="s">
        <v>664</v>
      </c>
      <c r="Z27" s="19" t="s">
        <v>407</v>
      </c>
      <c r="AA27" s="1" t="s">
        <v>1086</v>
      </c>
      <c r="AB27" s="23" t="s">
        <v>1104</v>
      </c>
      <c r="AC27" s="1" t="s">
        <v>665</v>
      </c>
      <c r="AD27" s="19" t="s">
        <v>975</v>
      </c>
      <c r="AE27" s="1" t="s">
        <v>1098</v>
      </c>
      <c r="AF27" s="23" t="s">
        <v>140</v>
      </c>
      <c r="AG27" s="1" t="s">
        <v>141</v>
      </c>
      <c r="AH27" s="46" t="str">
        <f t="shared" si="3"/>
        <v xml:space="preserve">110 (L) 95 (l) 60 (h) </v>
      </c>
      <c r="AI27" s="1" t="s">
        <v>143</v>
      </c>
      <c r="AJ27" s="32" t="s">
        <v>667</v>
      </c>
      <c r="AK27" s="1" t="s">
        <v>145</v>
      </c>
      <c r="AL27" s="23" t="s">
        <v>988</v>
      </c>
      <c r="AM27" s="1" t="s">
        <v>146</v>
      </c>
      <c r="AN27" s="129" t="str">
        <f t="shared" si="4"/>
        <v xml:space="preserve">387 (L) 233 (l) 80 (h) </v>
      </c>
      <c r="AO27" s="29" t="s">
        <v>669</v>
      </c>
      <c r="AP27" s="41">
        <v>8</v>
      </c>
      <c r="AQ27" s="165">
        <v>1</v>
      </c>
      <c r="AR27" s="41">
        <v>2.4</v>
      </c>
      <c r="AS27" s="126" t="str">
        <f t="shared" si="5"/>
        <v xml:space="preserve">1200 (L) 800 (l) 1430 (h) </v>
      </c>
      <c r="AT27" s="41">
        <v>10</v>
      </c>
      <c r="AU27" s="37">
        <v>16</v>
      </c>
      <c r="AV27" s="41">
        <f t="shared" si="6"/>
        <v>160</v>
      </c>
      <c r="AW27" s="165">
        <v>160</v>
      </c>
      <c r="AX27" s="168">
        <f t="shared" si="7"/>
        <v>384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1000</v>
      </c>
      <c r="BE27" s="115">
        <v>26</v>
      </c>
      <c r="BF27" s="19" t="s">
        <v>1002</v>
      </c>
      <c r="BG27" s="15" t="s">
        <v>1004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871</v>
      </c>
      <c r="DD27" s="2" t="s">
        <v>870</v>
      </c>
      <c r="DE27" s="23" t="s">
        <v>317</v>
      </c>
      <c r="DF27" s="1" t="s">
        <v>670</v>
      </c>
      <c r="DG27" s="23" t="s">
        <v>164</v>
      </c>
      <c r="DH27" s="1" t="s">
        <v>670</v>
      </c>
      <c r="DI27" s="23" t="s">
        <v>166</v>
      </c>
      <c r="DJ27" s="1" t="s">
        <v>671</v>
      </c>
      <c r="DK27" s="23" t="s">
        <v>672</v>
      </c>
      <c r="DL27" s="1" t="s">
        <v>169</v>
      </c>
      <c r="DM27" s="59" t="str">
        <f t="shared" si="14"/>
        <v>PMB00125GARVS03C0201</v>
      </c>
      <c r="DO27" s="59" t="s">
        <v>903</v>
      </c>
      <c r="DP27" s="62" t="s">
        <v>823</v>
      </c>
      <c r="DQ27" s="59" t="s">
        <v>170</v>
      </c>
      <c r="DR27" s="59" t="s">
        <v>908</v>
      </c>
      <c r="DS27" s="59" t="s">
        <v>261</v>
      </c>
      <c r="DT27" s="59" t="s">
        <v>937</v>
      </c>
      <c r="DU27" s="59" t="s">
        <v>172</v>
      </c>
      <c r="DV27" s="59" t="s">
        <v>818</v>
      </c>
      <c r="DW27" s="59" t="s">
        <v>173</v>
      </c>
      <c r="DX27" s="62" t="s">
        <v>820</v>
      </c>
      <c r="DY27" s="59" t="s">
        <v>832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2"/>
        <v>PMB00125GARVS03C0201</v>
      </c>
      <c r="EF27" s="66" t="s">
        <v>666</v>
      </c>
      <c r="EG27" s="66" t="s">
        <v>668</v>
      </c>
      <c r="EH27" s="66" t="s">
        <v>1046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1430</v>
      </c>
    </row>
    <row r="28" spans="1:147" ht="17.45" customHeight="1">
      <c r="A28" s="144" t="s">
        <v>673</v>
      </c>
      <c r="B28" s="148" t="s">
        <v>674</v>
      </c>
      <c r="C28" s="37">
        <v>125</v>
      </c>
      <c r="D28" s="158">
        <v>1</v>
      </c>
      <c r="E28" s="15" t="s">
        <v>1023</v>
      </c>
      <c r="F28" s="19" t="s">
        <v>183</v>
      </c>
      <c r="G28" s="15" t="s">
        <v>546</v>
      </c>
      <c r="H28" s="23" t="s">
        <v>181</v>
      </c>
      <c r="I28" s="1" t="s">
        <v>662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21 GG</v>
      </c>
      <c r="Q28" s="19" t="s">
        <v>335</v>
      </c>
      <c r="R28" s="15" t="s">
        <v>826</v>
      </c>
      <c r="T28" s="19" t="s">
        <v>133</v>
      </c>
      <c r="U28" s="1" t="s">
        <v>134</v>
      </c>
      <c r="V28" s="23" t="s">
        <v>135</v>
      </c>
      <c r="W28" s="1" t="s">
        <v>663</v>
      </c>
      <c r="X28" s="23" t="s">
        <v>136</v>
      </c>
      <c r="Y28" s="15" t="s">
        <v>664</v>
      </c>
      <c r="Z28" s="19" t="s">
        <v>407</v>
      </c>
      <c r="AA28" s="1" t="s">
        <v>1086</v>
      </c>
      <c r="AB28" s="23" t="s">
        <v>1104</v>
      </c>
      <c r="AC28" s="1" t="s">
        <v>665</v>
      </c>
      <c r="AD28" s="19" t="s">
        <v>975</v>
      </c>
      <c r="AE28" s="1" t="s">
        <v>1098</v>
      </c>
      <c r="AF28" s="23" t="s">
        <v>140</v>
      </c>
      <c r="AG28" s="1" t="s">
        <v>141</v>
      </c>
      <c r="AH28" s="46" t="str">
        <f t="shared" si="3"/>
        <v xml:space="preserve">110 (L) 95 (l) 60 (h) </v>
      </c>
      <c r="AI28" s="1" t="s">
        <v>143</v>
      </c>
      <c r="AJ28" s="32" t="s">
        <v>675</v>
      </c>
      <c r="AK28" s="1" t="s">
        <v>145</v>
      </c>
      <c r="AL28" s="23" t="s">
        <v>988</v>
      </c>
      <c r="AM28" s="1" t="s">
        <v>146</v>
      </c>
      <c r="AN28" s="129" t="str">
        <f t="shared" si="4"/>
        <v xml:space="preserve">387 (L) 233 (l) 80 (h) </v>
      </c>
      <c r="AO28" s="29" t="s">
        <v>676</v>
      </c>
      <c r="AP28" s="41">
        <v>8</v>
      </c>
      <c r="AQ28" s="165">
        <v>1</v>
      </c>
      <c r="AR28" s="41">
        <v>2.4</v>
      </c>
      <c r="AS28" s="126" t="str">
        <f t="shared" si="5"/>
        <v xml:space="preserve">1200 (L) 800 (l) 950 (h) </v>
      </c>
      <c r="AT28" s="41">
        <v>10</v>
      </c>
      <c r="AU28" s="37">
        <v>10</v>
      </c>
      <c r="AV28" s="41">
        <f t="shared" si="6"/>
        <v>100</v>
      </c>
      <c r="AW28" s="165">
        <v>100</v>
      </c>
      <c r="AX28" s="168">
        <f t="shared" si="7"/>
        <v>240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1000</v>
      </c>
      <c r="BE28" s="115">
        <v>26</v>
      </c>
      <c r="BF28" s="19" t="s">
        <v>1002</v>
      </c>
      <c r="BG28" s="15" t="s">
        <v>1004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871</v>
      </c>
      <c r="DD28" s="2" t="s">
        <v>870</v>
      </c>
      <c r="DE28" s="23" t="s">
        <v>317</v>
      </c>
      <c r="DF28" s="1" t="s">
        <v>677</v>
      </c>
      <c r="DG28" s="23" t="s">
        <v>164</v>
      </c>
      <c r="DH28" s="1" t="s">
        <v>678</v>
      </c>
      <c r="DI28" s="23" t="s">
        <v>166</v>
      </c>
      <c r="DJ28" s="1" t="s">
        <v>671</v>
      </c>
      <c r="DK28" s="23" t="s">
        <v>672</v>
      </c>
      <c r="DL28" s="1" t="s">
        <v>169</v>
      </c>
      <c r="DM28" s="59" t="str">
        <f t="shared" si="14"/>
        <v>PMB00125GARVS50C0201</v>
      </c>
      <c r="DO28" s="59" t="s">
        <v>850</v>
      </c>
      <c r="DP28" s="62" t="s">
        <v>854</v>
      </c>
      <c r="DQ28" s="59" t="s">
        <v>170</v>
      </c>
      <c r="DR28" s="59" t="s">
        <v>861</v>
      </c>
      <c r="DS28" s="59" t="s">
        <v>261</v>
      </c>
      <c r="DT28" s="59" t="s">
        <v>937</v>
      </c>
      <c r="DU28" s="59" t="s">
        <v>172</v>
      </c>
      <c r="DV28" s="59" t="s">
        <v>818</v>
      </c>
      <c r="DW28" s="59" t="s">
        <v>173</v>
      </c>
      <c r="DX28" s="62" t="s">
        <v>820</v>
      </c>
      <c r="DY28" s="59" t="s">
        <v>832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2"/>
        <v>PMB00125GARVS50C0201</v>
      </c>
      <c r="EF28" s="66" t="s">
        <v>666</v>
      </c>
      <c r="EG28" s="66" t="s">
        <v>668</v>
      </c>
      <c r="EH28" s="66" t="s">
        <v>1036</v>
      </c>
      <c r="EI28" s="76">
        <v>110</v>
      </c>
      <c r="EJ28" s="76">
        <v>95</v>
      </c>
      <c r="EK28" s="76">
        <v>60</v>
      </c>
      <c r="EL28" s="76">
        <v>387</v>
      </c>
      <c r="EM28" s="76">
        <v>233</v>
      </c>
      <c r="EN28" s="76">
        <v>80</v>
      </c>
      <c r="EO28" s="72">
        <v>1200</v>
      </c>
      <c r="EP28" s="72">
        <v>800</v>
      </c>
      <c r="EQ28" s="77">
        <v>950</v>
      </c>
    </row>
    <row r="29" spans="1:147" ht="17.45" customHeight="1">
      <c r="A29" s="144" t="s">
        <v>996</v>
      </c>
      <c r="B29" s="148" t="s">
        <v>458</v>
      </c>
      <c r="C29" s="37">
        <v>250</v>
      </c>
      <c r="D29" s="158">
        <v>1</v>
      </c>
      <c r="E29" s="15" t="s">
        <v>1027</v>
      </c>
      <c r="F29" s="19" t="s">
        <v>201</v>
      </c>
      <c r="G29" s="15" t="s">
        <v>127</v>
      </c>
      <c r="H29" s="23" t="s">
        <v>199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335</v>
      </c>
      <c r="R29" s="15" t="s">
        <v>826</v>
      </c>
      <c r="T29" s="19" t="s">
        <v>133</v>
      </c>
      <c r="U29" s="1" t="s">
        <v>134</v>
      </c>
      <c r="V29" s="23" t="s">
        <v>135</v>
      </c>
      <c r="W29" s="1" t="s">
        <v>246</v>
      </c>
      <c r="X29" s="23" t="s">
        <v>136</v>
      </c>
      <c r="Y29" s="15" t="s">
        <v>201</v>
      </c>
      <c r="Z29" s="19" t="s">
        <v>202</v>
      </c>
      <c r="AA29" s="1" t="s">
        <v>1086</v>
      </c>
      <c r="AB29" s="23" t="s">
        <v>1104</v>
      </c>
      <c r="AC29" s="1" t="s">
        <v>139</v>
      </c>
      <c r="AD29" s="19" t="s">
        <v>975</v>
      </c>
      <c r="AE29" s="1" t="s">
        <v>1098</v>
      </c>
      <c r="AF29" s="23" t="s">
        <v>982</v>
      </c>
      <c r="AG29" s="1" t="s">
        <v>203</v>
      </c>
      <c r="AH29" s="46" t="str">
        <f t="shared" si="3"/>
        <v xml:space="preserve">159 (L) 40 (l) 250 (h) </v>
      </c>
      <c r="AI29" s="1" t="s">
        <v>984</v>
      </c>
      <c r="AJ29" s="32" t="s">
        <v>459</v>
      </c>
      <c r="AK29" s="1" t="s">
        <v>145</v>
      </c>
      <c r="AL29" s="23" t="s">
        <v>988</v>
      </c>
      <c r="AM29" s="1" t="s">
        <v>146</v>
      </c>
      <c r="AN29" s="129" t="str">
        <f t="shared" si="4"/>
        <v xml:space="preserve">230 (L) 200 (l) 85 (h) </v>
      </c>
      <c r="AO29" s="29" t="s">
        <v>993</v>
      </c>
      <c r="AP29" s="41">
        <v>4</v>
      </c>
      <c r="AQ29" s="165">
        <v>1</v>
      </c>
      <c r="AR29" s="41">
        <v>2</v>
      </c>
      <c r="AS29" s="126" t="str">
        <f t="shared" si="5"/>
        <v xml:space="preserve">1200 (L) 800 (l) 1085 (h) </v>
      </c>
      <c r="AT29" s="41">
        <v>20</v>
      </c>
      <c r="AU29" s="37">
        <v>11</v>
      </c>
      <c r="AV29" s="41">
        <f t="shared" si="6"/>
        <v>220</v>
      </c>
      <c r="AW29" s="165">
        <v>220</v>
      </c>
      <c r="AX29" s="168">
        <f t="shared" si="7"/>
        <v>440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1000</v>
      </c>
      <c r="BE29" s="115">
        <v>26</v>
      </c>
      <c r="BF29" s="19" t="s">
        <v>1002</v>
      </c>
      <c r="BG29" s="15" t="s">
        <v>1004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871</v>
      </c>
      <c r="DD29" s="2" t="s">
        <v>870</v>
      </c>
      <c r="DE29" s="23" t="s">
        <v>317</v>
      </c>
      <c r="DF29" s="1" t="s">
        <v>461</v>
      </c>
      <c r="DG29" s="23" t="s">
        <v>164</v>
      </c>
      <c r="DH29" s="1" t="s">
        <v>462</v>
      </c>
      <c r="DI29" s="23" t="s">
        <v>361</v>
      </c>
      <c r="DJ29" s="1" t="s">
        <v>463</v>
      </c>
      <c r="DK29" s="23" t="s">
        <v>464</v>
      </c>
      <c r="DL29" s="1" t="s">
        <v>169</v>
      </c>
      <c r="DM29" s="59" t="str">
        <f t="shared" si="14"/>
        <v>PF00047</v>
      </c>
      <c r="DO29" s="59" t="s">
        <v>465</v>
      </c>
      <c r="DP29" s="62" t="s">
        <v>823</v>
      </c>
      <c r="DQ29" s="59" t="s">
        <v>170</v>
      </c>
      <c r="DR29" s="59" t="s">
        <v>260</v>
      </c>
      <c r="DS29" s="59" t="s">
        <v>261</v>
      </c>
      <c r="DT29" s="59" t="s">
        <v>937</v>
      </c>
      <c r="DU29" s="59" t="s">
        <v>172</v>
      </c>
      <c r="DV29" s="59" t="s">
        <v>214</v>
      </c>
      <c r="DW29" s="59" t="s">
        <v>1017</v>
      </c>
      <c r="DX29" s="62" t="s">
        <v>820</v>
      </c>
      <c r="DY29" s="59" t="s">
        <v>832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2"/>
        <v>PF00047</v>
      </c>
      <c r="EF29" s="66" t="s">
        <v>204</v>
      </c>
      <c r="EG29" s="66" t="s">
        <v>460</v>
      </c>
      <c r="EH29" s="66" t="s">
        <v>1042</v>
      </c>
      <c r="EI29" s="76">
        <v>159</v>
      </c>
      <c r="EJ29" s="76">
        <v>40</v>
      </c>
      <c r="EK29" s="76">
        <v>250</v>
      </c>
      <c r="EL29" s="76">
        <v>230</v>
      </c>
      <c r="EM29" s="76">
        <v>200</v>
      </c>
      <c r="EN29" s="76">
        <v>85</v>
      </c>
      <c r="EO29" s="72">
        <v>1200</v>
      </c>
      <c r="EP29" s="72">
        <v>800</v>
      </c>
      <c r="EQ29" s="77">
        <v>1085</v>
      </c>
    </row>
    <row r="30" spans="1:147" ht="17.45" customHeight="1">
      <c r="A30" s="144" t="s">
        <v>434</v>
      </c>
      <c r="B30" s="148" t="s">
        <v>435</v>
      </c>
      <c r="C30" s="37">
        <v>100</v>
      </c>
      <c r="D30" s="158">
        <v>6</v>
      </c>
      <c r="E30" s="15" t="s">
        <v>1029</v>
      </c>
      <c r="F30" s="19" t="s">
        <v>965</v>
      </c>
      <c r="G30" s="15" t="s">
        <v>127</v>
      </c>
      <c r="H30" s="23" t="s">
        <v>436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335</v>
      </c>
      <c r="R30" s="15" t="s">
        <v>826</v>
      </c>
      <c r="T30" s="19" t="s">
        <v>133</v>
      </c>
      <c r="U30" s="1" t="s">
        <v>134</v>
      </c>
      <c r="V30" s="23" t="s">
        <v>135</v>
      </c>
      <c r="W30" s="1" t="s">
        <v>928</v>
      </c>
      <c r="X30" s="23" t="s">
        <v>136</v>
      </c>
      <c r="Y30" s="15" t="s">
        <v>437</v>
      </c>
      <c r="Z30" s="19" t="s">
        <v>438</v>
      </c>
      <c r="AA30" s="1" t="s">
        <v>1086</v>
      </c>
      <c r="AB30" s="23" t="s">
        <v>1108</v>
      </c>
      <c r="AC30" s="1" t="s">
        <v>439</v>
      </c>
      <c r="AD30" s="19" t="s">
        <v>975</v>
      </c>
      <c r="AE30" s="1" t="s">
        <v>1098</v>
      </c>
      <c r="AF30" s="23" t="s">
        <v>408</v>
      </c>
      <c r="AG30" s="1" t="s">
        <v>440</v>
      </c>
      <c r="AH30" s="46" t="str">
        <f t="shared" si="3"/>
        <v xml:space="preserve">269 (L) 165 (l) 95 (h) </v>
      </c>
      <c r="AI30" s="1" t="s">
        <v>143</v>
      </c>
      <c r="AJ30" s="32" t="s">
        <v>442</v>
      </c>
      <c r="AK30" s="1" t="s">
        <v>145</v>
      </c>
      <c r="AL30" s="23" t="s">
        <v>988</v>
      </c>
      <c r="AM30" s="1" t="s">
        <v>146</v>
      </c>
      <c r="AN30" s="129" t="str">
        <f t="shared" si="4"/>
        <v xml:space="preserve">325 (L) 267 (l) 103 (h) </v>
      </c>
      <c r="AO30" s="29" t="s">
        <v>444</v>
      </c>
      <c r="AP30" s="41">
        <v>2</v>
      </c>
      <c r="AQ30" s="165">
        <v>1.2</v>
      </c>
      <c r="AR30" s="41">
        <v>3.8</v>
      </c>
      <c r="AS30" s="126" t="str">
        <f t="shared" si="5"/>
        <v xml:space="preserve">1200 (L) 800 (l) 1077 (h) </v>
      </c>
      <c r="AT30" s="41">
        <v>8</v>
      </c>
      <c r="AU30" s="37">
        <v>9</v>
      </c>
      <c r="AV30" s="41">
        <f t="shared" si="6"/>
        <v>72</v>
      </c>
      <c r="AW30" s="165">
        <v>86.4</v>
      </c>
      <c r="AX30" s="168">
        <f t="shared" si="7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1000</v>
      </c>
      <c r="BE30" s="115">
        <v>26</v>
      </c>
      <c r="BF30" s="19" t="s">
        <v>1002</v>
      </c>
      <c r="BG30" s="15" t="s">
        <v>1004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871</v>
      </c>
      <c r="DD30" s="2" t="s">
        <v>870</v>
      </c>
      <c r="DF30" s="1" t="s">
        <v>445</v>
      </c>
      <c r="DG30" s="23" t="s">
        <v>164</v>
      </c>
      <c r="DH30" s="1" t="s">
        <v>446</v>
      </c>
      <c r="DI30" s="23" t="s">
        <v>447</v>
      </c>
      <c r="DJ30" s="1" t="s">
        <v>448</v>
      </c>
      <c r="DK30" s="23" t="s">
        <v>449</v>
      </c>
      <c r="DL30" s="1" t="s">
        <v>169</v>
      </c>
      <c r="DM30" s="59" t="str">
        <f t="shared" si="14"/>
        <v>PF00045</v>
      </c>
      <c r="DO30" s="59" t="s">
        <v>915</v>
      </c>
      <c r="DP30" s="62" t="s">
        <v>823</v>
      </c>
      <c r="DQ30" s="59" t="s">
        <v>170</v>
      </c>
      <c r="DR30" s="59" t="s">
        <v>895</v>
      </c>
      <c r="DS30" s="59" t="s">
        <v>261</v>
      </c>
      <c r="DT30" s="59" t="s">
        <v>941</v>
      </c>
      <c r="DU30" s="59" t="s">
        <v>172</v>
      </c>
      <c r="DV30" s="59" t="s">
        <v>925</v>
      </c>
      <c r="DW30" s="59" t="s">
        <v>173</v>
      </c>
      <c r="DX30" s="62" t="s">
        <v>820</v>
      </c>
      <c r="DY30" s="59" t="s">
        <v>832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2"/>
        <v>PF00045</v>
      </c>
      <c r="EF30" s="66" t="s">
        <v>441</v>
      </c>
      <c r="EG30" s="66" t="s">
        <v>443</v>
      </c>
      <c r="EH30" s="66" t="s">
        <v>1047</v>
      </c>
      <c r="EI30" s="76">
        <v>269</v>
      </c>
      <c r="EJ30" s="76">
        <v>165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45" customHeight="1">
      <c r="A31" s="144" t="s">
        <v>527</v>
      </c>
      <c r="B31" s="148" t="s">
        <v>528</v>
      </c>
      <c r="C31" s="37">
        <v>100</v>
      </c>
      <c r="D31" s="158">
        <v>6</v>
      </c>
      <c r="E31" s="15" t="s">
        <v>1029</v>
      </c>
      <c r="F31" s="19" t="s">
        <v>965</v>
      </c>
      <c r="G31" s="15" t="s">
        <v>127</v>
      </c>
      <c r="H31" s="23" t="s">
        <v>436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335</v>
      </c>
      <c r="R31" s="15" t="s">
        <v>826</v>
      </c>
      <c r="T31" s="19" t="s">
        <v>133</v>
      </c>
      <c r="U31" s="1" t="s">
        <v>134</v>
      </c>
      <c r="V31" s="23" t="s">
        <v>135</v>
      </c>
      <c r="W31" s="2" t="s">
        <v>928</v>
      </c>
      <c r="X31" s="23" t="s">
        <v>136</v>
      </c>
      <c r="Y31" s="15" t="s">
        <v>437</v>
      </c>
      <c r="Z31" s="19" t="s">
        <v>438</v>
      </c>
      <c r="AA31" s="1" t="s">
        <v>1086</v>
      </c>
      <c r="AB31" s="23" t="s">
        <v>1108</v>
      </c>
      <c r="AC31" s="1" t="s">
        <v>439</v>
      </c>
      <c r="AD31" s="19" t="s">
        <v>975</v>
      </c>
      <c r="AE31" s="1" t="s">
        <v>1098</v>
      </c>
      <c r="AF31" s="23" t="s">
        <v>408</v>
      </c>
      <c r="AG31" s="1" t="s">
        <v>529</v>
      </c>
      <c r="AH31" s="46" t="str">
        <f t="shared" si="3"/>
        <v xml:space="preserve">265 (L) 160 (l) 95 (h) </v>
      </c>
      <c r="AI31" s="1" t="s">
        <v>143</v>
      </c>
      <c r="AJ31" s="32" t="s">
        <v>442</v>
      </c>
      <c r="AK31" s="1" t="s">
        <v>145</v>
      </c>
      <c r="AL31" s="23" t="s">
        <v>988</v>
      </c>
      <c r="AM31" s="1" t="s">
        <v>146</v>
      </c>
      <c r="AN31" s="129" t="str">
        <f t="shared" si="4"/>
        <v xml:space="preserve">325 (L) 267 (l) 103 (h) </v>
      </c>
      <c r="AO31" s="29" t="s">
        <v>444</v>
      </c>
      <c r="AP31" s="41">
        <v>2</v>
      </c>
      <c r="AQ31" s="165">
        <v>1.2</v>
      </c>
      <c r="AR31" s="41">
        <v>3.8</v>
      </c>
      <c r="AS31" s="126" t="str">
        <f t="shared" si="5"/>
        <v xml:space="preserve">1200 (L) 800 (l) 1077 (h) </v>
      </c>
      <c r="AT31" s="41">
        <v>8</v>
      </c>
      <c r="AU31" s="37">
        <v>9</v>
      </c>
      <c r="AV31" s="41">
        <f t="shared" si="6"/>
        <v>72</v>
      </c>
      <c r="AW31" s="165">
        <v>86.4</v>
      </c>
      <c r="AX31" s="168">
        <f t="shared" si="7"/>
        <v>273.59999999999997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1000</v>
      </c>
      <c r="BE31" s="115">
        <v>26</v>
      </c>
      <c r="BF31" s="19" t="s">
        <v>1002</v>
      </c>
      <c r="BG31" s="15" t="s">
        <v>1004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871</v>
      </c>
      <c r="DD31" s="2" t="s">
        <v>870</v>
      </c>
      <c r="DF31" s="1" t="s">
        <v>530</v>
      </c>
      <c r="DG31" s="23" t="s">
        <v>275</v>
      </c>
      <c r="DH31" s="1" t="s">
        <v>531</v>
      </c>
      <c r="DI31" s="23" t="s">
        <v>447</v>
      </c>
      <c r="DJ31" s="1" t="s">
        <v>532</v>
      </c>
      <c r="DK31" s="23" t="s">
        <v>533</v>
      </c>
      <c r="DL31" s="1" t="s">
        <v>169</v>
      </c>
      <c r="DM31" s="59" t="str">
        <f t="shared" si="14"/>
        <v>PF00069</v>
      </c>
      <c r="DO31" s="59" t="s">
        <v>918</v>
      </c>
      <c r="DP31" s="62" t="s">
        <v>823</v>
      </c>
      <c r="DQ31" s="59" t="s">
        <v>170</v>
      </c>
      <c r="DR31" s="59" t="s">
        <v>895</v>
      </c>
      <c r="DS31" s="59" t="s">
        <v>261</v>
      </c>
      <c r="DT31" s="59" t="s">
        <v>941</v>
      </c>
      <c r="DU31" s="59" t="s">
        <v>172</v>
      </c>
      <c r="DV31" s="59" t="s">
        <v>818</v>
      </c>
      <c r="DW31" s="59" t="s">
        <v>173</v>
      </c>
      <c r="DX31" s="62" t="s">
        <v>820</v>
      </c>
      <c r="DY31" s="59" t="s">
        <v>832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2"/>
        <v>PF00069</v>
      </c>
      <c r="EF31" s="66" t="s">
        <v>519</v>
      </c>
      <c r="EG31" s="66" t="s">
        <v>443</v>
      </c>
      <c r="EH31" s="66" t="s">
        <v>1047</v>
      </c>
      <c r="EI31" s="76">
        <v>265</v>
      </c>
      <c r="EJ31" s="76">
        <v>160</v>
      </c>
      <c r="EK31" s="76">
        <v>95</v>
      </c>
      <c r="EL31" s="76">
        <v>325</v>
      </c>
      <c r="EM31" s="76">
        <v>267</v>
      </c>
      <c r="EN31" s="76">
        <v>103</v>
      </c>
      <c r="EO31" s="72">
        <v>1200</v>
      </c>
      <c r="EP31" s="72">
        <v>800</v>
      </c>
      <c r="EQ31" s="77">
        <v>1077</v>
      </c>
    </row>
    <row r="32" spans="1:147" ht="16.5" customHeight="1">
      <c r="A32" s="144" t="s">
        <v>726</v>
      </c>
      <c r="B32" s="148" t="s">
        <v>727</v>
      </c>
      <c r="C32" s="37">
        <v>250</v>
      </c>
      <c r="D32" s="158">
        <v>1</v>
      </c>
      <c r="E32" s="15" t="s">
        <v>1027</v>
      </c>
      <c r="F32" s="19" t="s">
        <v>201</v>
      </c>
      <c r="G32" s="15" t="s">
        <v>127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25 GG</v>
      </c>
      <c r="Q32" s="19" t="s">
        <v>335</v>
      </c>
      <c r="R32" s="15" t="s">
        <v>826</v>
      </c>
      <c r="T32" s="19" t="s">
        <v>133</v>
      </c>
      <c r="U32" s="1" t="s">
        <v>134</v>
      </c>
      <c r="V32" s="23" t="s">
        <v>135</v>
      </c>
      <c r="W32" s="1" t="s">
        <v>246</v>
      </c>
      <c r="X32" s="23" t="s">
        <v>136</v>
      </c>
      <c r="Y32" s="15" t="s">
        <v>201</v>
      </c>
      <c r="Z32" s="19" t="s">
        <v>606</v>
      </c>
      <c r="AA32" s="1" t="s">
        <v>1086</v>
      </c>
      <c r="AB32" s="23" t="s">
        <v>1104</v>
      </c>
      <c r="AC32" s="1" t="s">
        <v>139</v>
      </c>
      <c r="AD32" s="19" t="s">
        <v>975</v>
      </c>
      <c r="AE32" s="1" t="s">
        <v>1098</v>
      </c>
      <c r="AF32" s="23" t="s">
        <v>140</v>
      </c>
      <c r="AG32" s="1" t="s">
        <v>141</v>
      </c>
      <c r="AH32" s="46" t="str">
        <f t="shared" si="3"/>
        <v xml:space="preserve">110 (L) 86 (l) 93 (h) </v>
      </c>
      <c r="AI32" s="1" t="s">
        <v>143</v>
      </c>
      <c r="AJ32" s="32" t="s">
        <v>729</v>
      </c>
      <c r="AK32" s="1" t="s">
        <v>145</v>
      </c>
      <c r="AL32" s="23" t="s">
        <v>988</v>
      </c>
      <c r="AM32" s="1" t="s">
        <v>146</v>
      </c>
      <c r="AN32" s="129" t="str">
        <f t="shared" si="4"/>
        <v xml:space="preserve">337 (L) 204 (l) 110 (h) </v>
      </c>
      <c r="AO32" s="29" t="s">
        <v>730</v>
      </c>
      <c r="AP32" s="41">
        <v>6</v>
      </c>
      <c r="AQ32" s="165">
        <v>1.5</v>
      </c>
      <c r="AR32" s="41">
        <v>2.88</v>
      </c>
      <c r="AS32" s="126" t="str">
        <f t="shared" si="5"/>
        <v xml:space="preserve">1200 (L) 800 (l) 1140 (h) </v>
      </c>
      <c r="AT32" s="41">
        <v>12</v>
      </c>
      <c r="AU32" s="37">
        <v>9</v>
      </c>
      <c r="AV32" s="41">
        <f t="shared" si="6"/>
        <v>108</v>
      </c>
      <c r="AW32" s="165">
        <v>162</v>
      </c>
      <c r="AX32" s="168">
        <f t="shared" si="7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1000</v>
      </c>
      <c r="BE32" s="115">
        <v>26</v>
      </c>
      <c r="BF32" s="19" t="s">
        <v>1002</v>
      </c>
      <c r="BG32" s="15" t="s">
        <v>1004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871</v>
      </c>
      <c r="DD32" s="2" t="s">
        <v>870</v>
      </c>
      <c r="DE32" s="23" t="s">
        <v>317</v>
      </c>
      <c r="DF32" s="1" t="s">
        <v>731</v>
      </c>
      <c r="DG32" s="23" t="s">
        <v>275</v>
      </c>
      <c r="DH32" s="1" t="s">
        <v>732</v>
      </c>
      <c r="DI32" s="23" t="s">
        <v>210</v>
      </c>
      <c r="DJ32" s="1" t="s">
        <v>733</v>
      </c>
      <c r="DK32" s="23" t="s">
        <v>734</v>
      </c>
      <c r="DL32" s="1" t="s">
        <v>169</v>
      </c>
      <c r="DM32" s="59" t="str">
        <f t="shared" si="14"/>
        <v>PMB00250GARVS05C0301</v>
      </c>
      <c r="DO32" s="59" t="s">
        <v>907</v>
      </c>
      <c r="DP32" s="62" t="s">
        <v>823</v>
      </c>
      <c r="DQ32" s="59" t="s">
        <v>170</v>
      </c>
      <c r="DR32" s="59" t="s">
        <v>260</v>
      </c>
      <c r="DS32" s="59" t="s">
        <v>261</v>
      </c>
      <c r="DT32" s="59" t="s">
        <v>937</v>
      </c>
      <c r="DU32" s="59" t="s">
        <v>172</v>
      </c>
      <c r="DV32" s="59" t="s">
        <v>818</v>
      </c>
      <c r="DW32" s="59" t="s">
        <v>173</v>
      </c>
      <c r="DX32" s="62" t="s">
        <v>820</v>
      </c>
      <c r="DY32" s="59" t="s">
        <v>832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2"/>
        <v>PMB00250GARVS05C0301</v>
      </c>
      <c r="EF32" s="66" t="s">
        <v>728</v>
      </c>
      <c r="EG32" s="66" t="s">
        <v>609</v>
      </c>
      <c r="EH32" s="66" t="s">
        <v>1044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45" customHeight="1">
      <c r="A33" s="144" t="s">
        <v>747</v>
      </c>
      <c r="B33" s="148" t="s">
        <v>748</v>
      </c>
      <c r="C33" s="37">
        <v>250</v>
      </c>
      <c r="D33" s="158">
        <v>1</v>
      </c>
      <c r="E33" s="15" t="s">
        <v>1027</v>
      </c>
      <c r="F33" s="19" t="s">
        <v>201</v>
      </c>
      <c r="G33" s="15" t="s">
        <v>546</v>
      </c>
      <c r="H33" s="23" t="s">
        <v>199</v>
      </c>
      <c r="I33" s="1" t="s">
        <v>129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21 GG</v>
      </c>
      <c r="Q33" s="19" t="s">
        <v>335</v>
      </c>
      <c r="R33" s="15" t="s">
        <v>826</v>
      </c>
      <c r="T33" s="19" t="s">
        <v>133</v>
      </c>
      <c r="U33" s="1" t="s">
        <v>134</v>
      </c>
      <c r="V33" s="23" t="s">
        <v>135</v>
      </c>
      <c r="W33" s="1" t="s">
        <v>663</v>
      </c>
      <c r="X33" s="23" t="s">
        <v>136</v>
      </c>
      <c r="Y33" s="15" t="s">
        <v>201</v>
      </c>
      <c r="Z33" s="19" t="s">
        <v>606</v>
      </c>
      <c r="AA33" s="1" t="s">
        <v>1086</v>
      </c>
      <c r="AB33" s="23" t="s">
        <v>1104</v>
      </c>
      <c r="AC33" s="1" t="s">
        <v>665</v>
      </c>
      <c r="AD33" s="19" t="s">
        <v>975</v>
      </c>
      <c r="AE33" s="1" t="s">
        <v>1098</v>
      </c>
      <c r="AF33" s="23" t="s">
        <v>408</v>
      </c>
      <c r="AG33" s="1" t="s">
        <v>141</v>
      </c>
      <c r="AH33" s="46" t="str">
        <f t="shared" si="3"/>
        <v xml:space="preserve">110 (L) 86 (l) 93 (h) </v>
      </c>
      <c r="AI33" s="1" t="s">
        <v>143</v>
      </c>
      <c r="AJ33" s="32" t="s">
        <v>749</v>
      </c>
      <c r="AK33" s="1" t="s">
        <v>145</v>
      </c>
      <c r="AL33" s="23" t="s">
        <v>988</v>
      </c>
      <c r="AM33" s="1" t="s">
        <v>146</v>
      </c>
      <c r="AN33" s="129" t="str">
        <f t="shared" si="4"/>
        <v xml:space="preserve">337 (L) 204 (l) 110 (h) </v>
      </c>
      <c r="AO33" s="29" t="s">
        <v>750</v>
      </c>
      <c r="AP33" s="41">
        <v>6</v>
      </c>
      <c r="AQ33" s="165">
        <v>1.5</v>
      </c>
      <c r="AR33" s="41">
        <v>2.88</v>
      </c>
      <c r="AS33" s="126" t="str">
        <f t="shared" si="5"/>
        <v xml:space="preserve">1200 (L) 800 (l) 1140 (h) </v>
      </c>
      <c r="AT33" s="41">
        <v>12</v>
      </c>
      <c r="AU33" s="15">
        <v>9</v>
      </c>
      <c r="AV33" s="41">
        <f t="shared" si="6"/>
        <v>108</v>
      </c>
      <c r="AW33" s="165">
        <f>AV33*AQ33</f>
        <v>162</v>
      </c>
      <c r="AX33" s="168">
        <f t="shared" si="7"/>
        <v>311.03999999999996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1000</v>
      </c>
      <c r="BE33" s="115">
        <v>26</v>
      </c>
      <c r="BF33" s="19" t="s">
        <v>1002</v>
      </c>
      <c r="BG33" s="15" t="s">
        <v>1004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>
        <v>15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871</v>
      </c>
      <c r="DD33" s="2" t="s">
        <v>870</v>
      </c>
      <c r="DE33" s="23" t="s">
        <v>317</v>
      </c>
      <c r="DF33" s="1" t="s">
        <v>751</v>
      </c>
      <c r="DG33" s="23" t="s">
        <v>164</v>
      </c>
      <c r="DH33" s="1" t="s">
        <v>752</v>
      </c>
      <c r="DI33" s="23" t="s">
        <v>210</v>
      </c>
      <c r="DJ33" s="1" t="s">
        <v>753</v>
      </c>
      <c r="DK33" s="23" t="s">
        <v>754</v>
      </c>
      <c r="DL33" s="1" t="s">
        <v>169</v>
      </c>
      <c r="DM33" s="59" t="str">
        <f t="shared" si="14"/>
        <v>PMBL0250GARVS51C0300</v>
      </c>
      <c r="DO33" s="59" t="s">
        <v>853</v>
      </c>
      <c r="DP33" s="62" t="s">
        <v>854</v>
      </c>
      <c r="DQ33" s="59" t="s">
        <v>170</v>
      </c>
      <c r="DR33" s="59" t="s">
        <v>861</v>
      </c>
      <c r="DS33" s="59" t="s">
        <v>261</v>
      </c>
      <c r="DT33" s="59" t="s">
        <v>937</v>
      </c>
      <c r="DU33" s="59" t="s">
        <v>172</v>
      </c>
      <c r="DV33" s="59" t="s">
        <v>818</v>
      </c>
      <c r="DW33" s="59" t="s">
        <v>173</v>
      </c>
      <c r="DX33" s="62" t="s">
        <v>820</v>
      </c>
      <c r="DY33" s="59" t="s">
        <v>832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2"/>
        <v>PMBL0250GARVS51C0300</v>
      </c>
      <c r="EF33" s="66" t="s">
        <v>728</v>
      </c>
      <c r="EG33" s="66" t="s">
        <v>609</v>
      </c>
      <c r="EH33" s="66" t="s">
        <v>1044</v>
      </c>
      <c r="EI33" s="76">
        <v>110</v>
      </c>
      <c r="EJ33" s="76">
        <v>86</v>
      </c>
      <c r="EK33" s="76">
        <v>93</v>
      </c>
      <c r="EL33" s="76">
        <v>337</v>
      </c>
      <c r="EM33" s="76">
        <v>204</v>
      </c>
      <c r="EN33" s="76">
        <v>110</v>
      </c>
      <c r="EO33" s="72">
        <v>1200</v>
      </c>
      <c r="EP33" s="72">
        <v>800</v>
      </c>
      <c r="EQ33" s="77">
        <v>1140</v>
      </c>
    </row>
    <row r="34" spans="1:147" ht="17.45" customHeight="1">
      <c r="A34" s="144" t="s">
        <v>515</v>
      </c>
      <c r="B34" s="148" t="s">
        <v>516</v>
      </c>
      <c r="C34" s="37">
        <v>125</v>
      </c>
      <c r="D34" s="158">
        <v>8</v>
      </c>
      <c r="E34" s="15" t="s">
        <v>1023</v>
      </c>
      <c r="F34" s="19" t="s">
        <v>183</v>
      </c>
      <c r="G34" s="15" t="s">
        <v>127</v>
      </c>
      <c r="H34" s="23" t="s">
        <v>219</v>
      </c>
      <c r="I34" s="1" t="s">
        <v>517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335</v>
      </c>
      <c r="R34" s="15" t="s">
        <v>826</v>
      </c>
      <c r="T34" s="19" t="s">
        <v>133</v>
      </c>
      <c r="U34" s="1" t="s">
        <v>134</v>
      </c>
      <c r="V34" s="23" t="s">
        <v>135</v>
      </c>
      <c r="W34" s="1" t="s">
        <v>928</v>
      </c>
      <c r="X34" s="23" t="s">
        <v>136</v>
      </c>
      <c r="Y34" s="15" t="s">
        <v>1080</v>
      </c>
      <c r="Z34" s="19" t="s">
        <v>518</v>
      </c>
      <c r="AA34" s="1" t="s">
        <v>1086</v>
      </c>
      <c r="AB34" s="23" t="s">
        <v>1108</v>
      </c>
      <c r="AC34" s="1" t="s">
        <v>439</v>
      </c>
      <c r="AD34" s="19" t="s">
        <v>975</v>
      </c>
      <c r="AE34" s="1" t="s">
        <v>1098</v>
      </c>
      <c r="AF34" s="23" t="s">
        <v>408</v>
      </c>
      <c r="AG34" s="1" t="s">
        <v>141</v>
      </c>
      <c r="AH34" s="46" t="str">
        <f t="shared" si="3"/>
        <v xml:space="preserve">265 (L) 160 (l) 95 (h) </v>
      </c>
      <c r="AI34" s="1" t="s">
        <v>143</v>
      </c>
      <c r="AJ34" s="32" t="s">
        <v>442</v>
      </c>
      <c r="AK34" s="1" t="s">
        <v>145</v>
      </c>
      <c r="AL34" s="23" t="s">
        <v>988</v>
      </c>
      <c r="AM34" s="1" t="s">
        <v>146</v>
      </c>
      <c r="AN34" s="129" t="str">
        <f t="shared" si="4"/>
        <v xml:space="preserve">325 (L) 267 (l) 103 (h) </v>
      </c>
      <c r="AO34" s="29" t="s">
        <v>520</v>
      </c>
      <c r="AP34" s="41">
        <v>2</v>
      </c>
      <c r="AQ34" s="165">
        <v>2</v>
      </c>
      <c r="AR34" s="41">
        <v>4</v>
      </c>
      <c r="AS34" s="126" t="str">
        <f t="shared" si="5"/>
        <v xml:space="preserve">1200 (L) 800 (l) 1077 (h) </v>
      </c>
      <c r="AT34" s="41">
        <v>8</v>
      </c>
      <c r="AU34" s="37">
        <v>9</v>
      </c>
      <c r="AV34" s="41">
        <f t="shared" si="6"/>
        <v>72</v>
      </c>
      <c r="AW34" s="165">
        <v>144</v>
      </c>
      <c r="AX34" s="168">
        <f t="shared" si="7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1000</v>
      </c>
      <c r="BE34" s="115">
        <v>26</v>
      </c>
      <c r="BF34" s="19" t="s">
        <v>1002</v>
      </c>
      <c r="BG34" s="15" t="s">
        <v>1004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 t="s">
        <v>157</v>
      </c>
      <c r="BQ34" s="115">
        <v>0.6</v>
      </c>
      <c r="BR34" s="116">
        <v>0.6</v>
      </c>
      <c r="BS34" s="115">
        <v>13</v>
      </c>
      <c r="BT34" s="32">
        <v>0.63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871</v>
      </c>
      <c r="DD34" s="2" t="s">
        <v>870</v>
      </c>
      <c r="DF34" s="1" t="s">
        <v>521</v>
      </c>
      <c r="DG34" s="23" t="s">
        <v>275</v>
      </c>
      <c r="DH34" s="1" t="s">
        <v>522</v>
      </c>
      <c r="DI34" s="23" t="s">
        <v>447</v>
      </c>
      <c r="DJ34" s="1" t="s">
        <v>523</v>
      </c>
      <c r="DK34" s="23" t="s">
        <v>524</v>
      </c>
      <c r="DL34" s="1" t="s">
        <v>169</v>
      </c>
      <c r="DM34" s="59" t="str">
        <f t="shared" si="14"/>
        <v>PF00056</v>
      </c>
      <c r="DO34" s="59" t="s">
        <v>917</v>
      </c>
      <c r="DP34" s="62" t="s">
        <v>823</v>
      </c>
      <c r="DQ34" s="59" t="s">
        <v>170</v>
      </c>
      <c r="DR34" s="59" t="s">
        <v>895</v>
      </c>
      <c r="DS34" s="59" t="s">
        <v>261</v>
      </c>
      <c r="DT34" s="59" t="s">
        <v>941</v>
      </c>
      <c r="DU34" s="59" t="s">
        <v>172</v>
      </c>
      <c r="DV34" s="59" t="s">
        <v>818</v>
      </c>
      <c r="DW34" s="59" t="s">
        <v>173</v>
      </c>
      <c r="DX34" s="62" t="s">
        <v>820</v>
      </c>
      <c r="DY34" s="59" t="s">
        <v>832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2"/>
        <v>PF00056</v>
      </c>
      <c r="EF34" s="66" t="s">
        <v>519</v>
      </c>
      <c r="EG34" s="66" t="s">
        <v>443</v>
      </c>
      <c r="EH34" s="66" t="s">
        <v>1047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45" customHeight="1">
      <c r="A35" s="144" t="s">
        <v>755</v>
      </c>
      <c r="B35" s="148" t="s">
        <v>756</v>
      </c>
      <c r="C35" s="37">
        <v>50</v>
      </c>
      <c r="D35" s="158">
        <v>20</v>
      </c>
      <c r="E35" s="15" t="s">
        <v>1030</v>
      </c>
      <c r="F35" s="19" t="s">
        <v>967</v>
      </c>
      <c r="G35" s="15" t="s">
        <v>127</v>
      </c>
      <c r="H35" s="23" t="s">
        <v>219</v>
      </c>
      <c r="I35" s="1" t="s">
        <v>517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25 GG</v>
      </c>
      <c r="Q35" s="19" t="s">
        <v>335</v>
      </c>
      <c r="R35" s="15" t="s">
        <v>826</v>
      </c>
      <c r="T35" s="19" t="s">
        <v>133</v>
      </c>
      <c r="U35" s="1" t="s">
        <v>134</v>
      </c>
      <c r="V35" s="23" t="s">
        <v>135</v>
      </c>
      <c r="W35" s="1" t="s">
        <v>928</v>
      </c>
      <c r="X35" s="23" t="s">
        <v>136</v>
      </c>
      <c r="Y35" s="15" t="s">
        <v>1081</v>
      </c>
      <c r="Z35" s="19" t="s">
        <v>518</v>
      </c>
      <c r="AA35" s="1" t="s">
        <v>1086</v>
      </c>
      <c r="AB35" s="23" t="s">
        <v>1108</v>
      </c>
      <c r="AC35" s="1" t="s">
        <v>439</v>
      </c>
      <c r="AD35" s="19" t="s">
        <v>975</v>
      </c>
      <c r="AE35" s="1" t="s">
        <v>1098</v>
      </c>
      <c r="AF35" s="23" t="s">
        <v>930</v>
      </c>
      <c r="AG35" s="1" t="s">
        <v>141</v>
      </c>
      <c r="AH35" s="46" t="str">
        <f t="shared" si="3"/>
        <v xml:space="preserve">265 (L) 160 (l) 95 (h) </v>
      </c>
      <c r="AI35" s="1" t="s">
        <v>143</v>
      </c>
      <c r="AJ35" s="32" t="s">
        <v>675</v>
      </c>
      <c r="AK35" s="1" t="s">
        <v>145</v>
      </c>
      <c r="AL35" s="23" t="s">
        <v>988</v>
      </c>
      <c r="AM35" s="1" t="s">
        <v>146</v>
      </c>
      <c r="AN35" s="129" t="str">
        <f t="shared" si="4"/>
        <v xml:space="preserve">325 (L) 267 (l) 103 (h) </v>
      </c>
      <c r="AO35" s="29" t="s">
        <v>757</v>
      </c>
      <c r="AP35" s="41">
        <v>2</v>
      </c>
      <c r="AQ35" s="165">
        <v>2</v>
      </c>
      <c r="AR35" s="41">
        <v>4</v>
      </c>
      <c r="AS35" s="126" t="str">
        <f t="shared" si="5"/>
        <v xml:space="preserve">1200 (L) 800 (l) 1077 (h) </v>
      </c>
      <c r="AT35" s="41">
        <v>8</v>
      </c>
      <c r="AU35" s="37">
        <v>9</v>
      </c>
      <c r="AV35" s="41">
        <f t="shared" si="6"/>
        <v>72</v>
      </c>
      <c r="AW35" s="165">
        <v>144</v>
      </c>
      <c r="AX35" s="168">
        <f t="shared" si="7"/>
        <v>288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1000</v>
      </c>
      <c r="BE35" s="115">
        <v>26</v>
      </c>
      <c r="BF35" s="19" t="s">
        <v>1002</v>
      </c>
      <c r="BG35" s="15" t="s">
        <v>1004</v>
      </c>
      <c r="BH35" s="19" t="s">
        <v>154</v>
      </c>
      <c r="BI35" s="15" t="s">
        <v>154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871</v>
      </c>
      <c r="DD35" s="2" t="s">
        <v>870</v>
      </c>
      <c r="DF35" s="1" t="s">
        <v>758</v>
      </c>
      <c r="DG35" s="23" t="s">
        <v>164</v>
      </c>
      <c r="DH35" s="1" t="s">
        <v>759</v>
      </c>
      <c r="DI35" s="23" t="s">
        <v>210</v>
      </c>
      <c r="DJ35" s="1" t="s">
        <v>760</v>
      </c>
      <c r="DK35" s="23" t="s">
        <v>761</v>
      </c>
      <c r="DL35" s="1" t="s">
        <v>169</v>
      </c>
      <c r="DM35" s="59" t="str">
        <f t="shared" si="14"/>
        <v>PMG00050GARVS38C4301</v>
      </c>
      <c r="DO35" s="59" t="s">
        <v>919</v>
      </c>
      <c r="DP35" s="62" t="s">
        <v>823</v>
      </c>
      <c r="DQ35" s="59" t="s">
        <v>170</v>
      </c>
      <c r="DR35" s="59" t="s">
        <v>895</v>
      </c>
      <c r="DS35" s="59" t="s">
        <v>261</v>
      </c>
      <c r="DT35" s="59" t="s">
        <v>944</v>
      </c>
      <c r="DU35" s="59" t="s">
        <v>172</v>
      </c>
      <c r="DV35" s="59" t="s">
        <v>818</v>
      </c>
      <c r="DW35" s="59" t="s">
        <v>173</v>
      </c>
      <c r="DX35" s="62" t="s">
        <v>820</v>
      </c>
      <c r="DY35" s="59" t="s">
        <v>832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2"/>
        <v>PMG00050GARVS38C4301</v>
      </c>
      <c r="EF35" s="66" t="s">
        <v>519</v>
      </c>
      <c r="EG35" s="66" t="s">
        <v>443</v>
      </c>
      <c r="EH35" s="66" t="s">
        <v>1047</v>
      </c>
      <c r="EI35" s="76">
        <v>265</v>
      </c>
      <c r="EJ35" s="76">
        <v>160</v>
      </c>
      <c r="EK35" s="76">
        <v>95</v>
      </c>
      <c r="EL35" s="76">
        <v>325</v>
      </c>
      <c r="EM35" s="76">
        <v>267</v>
      </c>
      <c r="EN35" s="76">
        <v>103</v>
      </c>
      <c r="EO35" s="72">
        <v>1200</v>
      </c>
      <c r="EP35" s="72">
        <v>800</v>
      </c>
      <c r="EQ35" s="77">
        <v>1077</v>
      </c>
    </row>
    <row r="36" spans="1:147" ht="17.45" customHeight="1">
      <c r="A36" s="145" t="s">
        <v>504</v>
      </c>
      <c r="B36" s="148" t="s">
        <v>505</v>
      </c>
      <c r="C36" s="37">
        <v>125</v>
      </c>
      <c r="D36" s="158">
        <v>16</v>
      </c>
      <c r="E36" s="15" t="s">
        <v>1023</v>
      </c>
      <c r="F36" s="19" t="s">
        <v>183</v>
      </c>
      <c r="G36" s="15" t="s">
        <v>309</v>
      </c>
      <c r="H36" s="23" t="s">
        <v>219</v>
      </c>
      <c r="I36" s="1" t="s">
        <v>392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335</v>
      </c>
      <c r="R36" s="15" t="s">
        <v>335</v>
      </c>
      <c r="T36" s="19" t="s">
        <v>133</v>
      </c>
      <c r="U36" s="1" t="s">
        <v>134</v>
      </c>
      <c r="V36" s="23" t="s">
        <v>135</v>
      </c>
      <c r="W36" s="1" t="s">
        <v>246</v>
      </c>
      <c r="X36" s="23" t="s">
        <v>136</v>
      </c>
      <c r="Y36" s="15" t="s">
        <v>311</v>
      </c>
      <c r="Z36" s="19" t="s">
        <v>970</v>
      </c>
      <c r="AA36" s="1" t="s">
        <v>1086</v>
      </c>
      <c r="AB36" s="23" t="s">
        <v>1104</v>
      </c>
      <c r="AC36" s="1" t="s">
        <v>139</v>
      </c>
      <c r="AD36" s="19" t="s">
        <v>975</v>
      </c>
      <c r="AE36" s="1" t="s">
        <v>1098</v>
      </c>
      <c r="AF36" s="23" t="s">
        <v>506</v>
      </c>
      <c r="AG36" s="1" t="s">
        <v>507</v>
      </c>
      <c r="AH36" s="46" t="str">
        <f t="shared" si="3"/>
        <v xml:space="preserve">170 (L) 170 (l) 200 (h) </v>
      </c>
      <c r="AI36" s="1" t="s">
        <v>143</v>
      </c>
      <c r="AJ36" s="32" t="s">
        <v>509</v>
      </c>
      <c r="AN36" s="129" t="str">
        <f t="shared" si="4"/>
        <v xml:space="preserve">170 (L) 170 (l) 200 (h) </v>
      </c>
      <c r="AO36" s="29" t="s">
        <v>827</v>
      </c>
      <c r="AP36" s="41">
        <v>16</v>
      </c>
      <c r="AQ36" s="165">
        <v>2</v>
      </c>
      <c r="AR36" s="41">
        <v>4</v>
      </c>
      <c r="AS36" s="126" t="str">
        <f t="shared" si="5"/>
        <v xml:space="preserve">1200 (L) 800 (l) 1150 (h) </v>
      </c>
      <c r="AT36" s="41">
        <v>24</v>
      </c>
      <c r="AU36" s="37">
        <v>5</v>
      </c>
      <c r="AV36" s="41">
        <f t="shared" si="6"/>
        <v>120</v>
      </c>
      <c r="AW36" s="165">
        <v>480</v>
      </c>
      <c r="AX36" s="168">
        <f t="shared" si="7"/>
        <v>480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1000</v>
      </c>
      <c r="BE36" s="115">
        <v>26</v>
      </c>
      <c r="BF36" s="19" t="s">
        <v>1002</v>
      </c>
      <c r="BG36" s="15" t="s">
        <v>1004</v>
      </c>
      <c r="BH36" s="19" t="s">
        <v>154</v>
      </c>
      <c r="BI36" s="15" t="s">
        <v>155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0.54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871</v>
      </c>
      <c r="DD36" s="2" t="s">
        <v>870</v>
      </c>
      <c r="DE36" s="23" t="s">
        <v>317</v>
      </c>
      <c r="DF36" s="1" t="s">
        <v>510</v>
      </c>
      <c r="DG36" s="23" t="s">
        <v>164</v>
      </c>
      <c r="DH36" s="1" t="s">
        <v>511</v>
      </c>
      <c r="DI36" s="23" t="s">
        <v>511</v>
      </c>
      <c r="DJ36" s="1" t="s">
        <v>512</v>
      </c>
      <c r="DK36" s="23" t="s">
        <v>513</v>
      </c>
      <c r="DL36" s="1" t="s">
        <v>169</v>
      </c>
      <c r="DM36" s="59" t="str">
        <f t="shared" si="14"/>
        <v>PF00055</v>
      </c>
      <c r="DO36" s="59" t="s">
        <v>514</v>
      </c>
      <c r="DP36" s="62" t="s">
        <v>823</v>
      </c>
      <c r="DQ36" s="59" t="s">
        <v>170</v>
      </c>
      <c r="DR36" s="59" t="s">
        <v>260</v>
      </c>
      <c r="DS36" s="59" t="s">
        <v>261</v>
      </c>
      <c r="DT36" s="59" t="s">
        <v>937</v>
      </c>
      <c r="DU36" s="59" t="s">
        <v>172</v>
      </c>
      <c r="DV36" s="59" t="s">
        <v>869</v>
      </c>
      <c r="DW36" s="59" t="s">
        <v>173</v>
      </c>
      <c r="DX36" s="62" t="s">
        <v>154</v>
      </c>
      <c r="DY36" s="59" t="s">
        <v>154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2"/>
        <v>PF00055</v>
      </c>
      <c r="EF36" s="66" t="s">
        <v>508</v>
      </c>
      <c r="EG36" s="66" t="s">
        <v>508</v>
      </c>
      <c r="EH36" s="66" t="s">
        <v>1043</v>
      </c>
      <c r="EI36" s="76">
        <v>170</v>
      </c>
      <c r="EJ36" s="76">
        <v>170</v>
      </c>
      <c r="EK36" s="76">
        <v>200</v>
      </c>
      <c r="EL36" s="76">
        <v>170</v>
      </c>
      <c r="EM36" s="76">
        <v>170</v>
      </c>
      <c r="EN36" s="76">
        <v>200</v>
      </c>
      <c r="EO36" s="72">
        <v>1200</v>
      </c>
      <c r="EP36" s="72">
        <v>800</v>
      </c>
      <c r="EQ36" s="77">
        <v>1150</v>
      </c>
    </row>
    <row r="37" spans="1:147" ht="17.45" customHeight="1">
      <c r="A37" s="144" t="s">
        <v>307</v>
      </c>
      <c r="B37" s="148" t="s">
        <v>308</v>
      </c>
      <c r="C37" s="37">
        <v>125</v>
      </c>
      <c r="D37" s="158">
        <v>16</v>
      </c>
      <c r="E37" s="15" t="s">
        <v>1023</v>
      </c>
      <c r="F37" s="19" t="s">
        <v>183</v>
      </c>
      <c r="G37" s="15" t="s">
        <v>309</v>
      </c>
      <c r="H37" s="23" t="s">
        <v>219</v>
      </c>
      <c r="I37" s="1" t="s">
        <v>310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16 GG</v>
      </c>
      <c r="Q37" s="19" t="s">
        <v>335</v>
      </c>
      <c r="R37" s="15" t="s">
        <v>335</v>
      </c>
      <c r="T37" s="19" t="s">
        <v>133</v>
      </c>
      <c r="U37" s="1" t="s">
        <v>134</v>
      </c>
      <c r="V37" s="23" t="s">
        <v>135</v>
      </c>
      <c r="W37" s="1" t="s">
        <v>246</v>
      </c>
      <c r="X37" s="23" t="s">
        <v>136</v>
      </c>
      <c r="Y37" s="15" t="s">
        <v>311</v>
      </c>
      <c r="Z37" s="19" t="s">
        <v>971</v>
      </c>
      <c r="AA37" s="1" t="s">
        <v>1086</v>
      </c>
      <c r="AB37" s="23" t="s">
        <v>1104</v>
      </c>
      <c r="AC37" s="1" t="s">
        <v>139</v>
      </c>
      <c r="AD37" s="19" t="s">
        <v>975</v>
      </c>
      <c r="AE37" s="1" t="s">
        <v>1098</v>
      </c>
      <c r="AF37" s="23" t="s">
        <v>312</v>
      </c>
      <c r="AG37" s="1" t="s">
        <v>313</v>
      </c>
      <c r="AH37" s="46" t="str">
        <f t="shared" si="3"/>
        <v xml:space="preserve">505 (L) 60 (l) 690 (h) </v>
      </c>
      <c r="AI37" s="1" t="s">
        <v>143</v>
      </c>
      <c r="AJ37" s="32" t="s">
        <v>217</v>
      </c>
      <c r="AK37" s="1" t="s">
        <v>252</v>
      </c>
      <c r="AL37" s="23" t="s">
        <v>253</v>
      </c>
      <c r="AM37" s="1" t="s">
        <v>252</v>
      </c>
      <c r="AN37" s="129" t="str">
        <f t="shared" si="4"/>
        <v xml:space="preserve">265 (L) 175 (l) 220 (h) </v>
      </c>
      <c r="AO37" s="29" t="s">
        <v>316</v>
      </c>
      <c r="AP37" s="41">
        <v>1</v>
      </c>
      <c r="AQ37" s="165">
        <v>2</v>
      </c>
      <c r="AR37" s="41">
        <v>4.04</v>
      </c>
      <c r="AS37" s="126" t="str">
        <f t="shared" si="5"/>
        <v xml:space="preserve">1200 (L) 800 (l) 1690 (h) </v>
      </c>
      <c r="AT37" s="41">
        <v>18</v>
      </c>
      <c r="AU37" s="37">
        <v>7</v>
      </c>
      <c r="AV37" s="41">
        <f t="shared" si="6"/>
        <v>126</v>
      </c>
      <c r="AW37" s="165">
        <v>252</v>
      </c>
      <c r="AX37" s="168">
        <f t="shared" si="7"/>
        <v>509.04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1000</v>
      </c>
      <c r="BE37" s="115">
        <v>26</v>
      </c>
      <c r="BF37" s="19" t="s">
        <v>1002</v>
      </c>
      <c r="BG37" s="15" t="s">
        <v>1004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871</v>
      </c>
      <c r="DD37" s="2" t="s">
        <v>870</v>
      </c>
      <c r="DE37" s="23" t="s">
        <v>317</v>
      </c>
      <c r="DF37" s="1" t="s">
        <v>318</v>
      </c>
      <c r="DG37" s="23" t="s">
        <v>164</v>
      </c>
      <c r="DH37" s="1" t="s">
        <v>319</v>
      </c>
      <c r="DI37" s="23" t="s">
        <v>320</v>
      </c>
      <c r="DJ37" s="1" t="s">
        <v>321</v>
      </c>
      <c r="DK37" s="23" t="s">
        <v>322</v>
      </c>
      <c r="DL37" s="1" t="s">
        <v>169</v>
      </c>
      <c r="DM37" s="59" t="str">
        <f t="shared" si="14"/>
        <v>PF00021</v>
      </c>
      <c r="DO37" s="59" t="s">
        <v>898</v>
      </c>
      <c r="DP37" s="62" t="s">
        <v>823</v>
      </c>
      <c r="DQ37" s="59" t="s">
        <v>170</v>
      </c>
      <c r="DR37" s="59" t="s">
        <v>260</v>
      </c>
      <c r="DS37" s="59" t="s">
        <v>261</v>
      </c>
      <c r="DT37" s="59" t="s">
        <v>937</v>
      </c>
      <c r="DU37" s="59" t="s">
        <v>172</v>
      </c>
      <c r="DV37" s="59" t="s">
        <v>909</v>
      </c>
      <c r="DW37" s="59" t="s">
        <v>173</v>
      </c>
      <c r="DX37" s="59" t="s">
        <v>912</v>
      </c>
      <c r="DY37" s="59" t="s">
        <v>913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2"/>
        <v>PF00021</v>
      </c>
      <c r="EF37" s="66" t="s">
        <v>314</v>
      </c>
      <c r="EG37" s="66" t="s">
        <v>315</v>
      </c>
      <c r="EH37" s="66" t="s">
        <v>1048</v>
      </c>
      <c r="EI37" s="76">
        <v>505</v>
      </c>
      <c r="EJ37" s="76">
        <v>60</v>
      </c>
      <c r="EK37" s="76">
        <v>690</v>
      </c>
      <c r="EL37" s="76">
        <v>265</v>
      </c>
      <c r="EM37" s="76">
        <v>175</v>
      </c>
      <c r="EN37" s="76">
        <v>220</v>
      </c>
      <c r="EO37" s="72">
        <v>1200</v>
      </c>
      <c r="EP37" s="72">
        <v>800</v>
      </c>
      <c r="EQ37" s="77">
        <v>1690</v>
      </c>
    </row>
    <row r="38" spans="1:147" ht="17.45" customHeight="1">
      <c r="A38" s="144" t="s">
        <v>700</v>
      </c>
      <c r="B38" s="148" t="s">
        <v>701</v>
      </c>
      <c r="C38" s="37">
        <v>200</v>
      </c>
      <c r="D38" s="158">
        <v>1</v>
      </c>
      <c r="E38" s="15" t="s">
        <v>1024</v>
      </c>
      <c r="F38" s="19" t="s">
        <v>794</v>
      </c>
      <c r="G38" s="15" t="s">
        <v>546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O38" s="23" t="s">
        <v>132</v>
      </c>
      <c r="P38" s="15" t="str">
        <f t="shared" si="13"/>
        <v>21 GG</v>
      </c>
      <c r="T38" s="19" t="s">
        <v>133</v>
      </c>
      <c r="U38" s="1" t="s">
        <v>134</v>
      </c>
      <c r="V38" s="23" t="s">
        <v>135</v>
      </c>
      <c r="W38" s="1" t="s">
        <v>663</v>
      </c>
      <c r="X38" s="23" t="s">
        <v>136</v>
      </c>
      <c r="Y38" s="15" t="s">
        <v>702</v>
      </c>
      <c r="Z38" s="19" t="s">
        <v>703</v>
      </c>
      <c r="AA38" s="1" t="s">
        <v>1086</v>
      </c>
      <c r="AB38" s="23" t="s">
        <v>1104</v>
      </c>
      <c r="AC38" s="1" t="s">
        <v>665</v>
      </c>
      <c r="AD38" s="19" t="s">
        <v>975</v>
      </c>
      <c r="AE38" s="1" t="s">
        <v>1098</v>
      </c>
      <c r="AF38" s="23" t="s">
        <v>978</v>
      </c>
      <c r="AG38" s="1" t="s">
        <v>704</v>
      </c>
      <c r="AH38" s="46" t="str">
        <f t="shared" si="3"/>
        <v xml:space="preserve">159 (L) 40 (l) 250 (h) </v>
      </c>
      <c r="AI38" s="1" t="s">
        <v>985</v>
      </c>
      <c r="AJ38" s="32" t="s">
        <v>705</v>
      </c>
      <c r="AK38" s="1" t="s">
        <v>145</v>
      </c>
      <c r="AL38" s="23" t="s">
        <v>988</v>
      </c>
      <c r="AM38" s="1" t="s">
        <v>146</v>
      </c>
      <c r="AN38" s="129" t="str">
        <f t="shared" si="4"/>
        <v xml:space="preserve">380 (L) 230 (l) 100 (h) </v>
      </c>
      <c r="AO38" s="29" t="s">
        <v>856</v>
      </c>
      <c r="AP38" s="41">
        <v>10</v>
      </c>
      <c r="AQ38" s="165">
        <v>2</v>
      </c>
      <c r="AR38" s="41">
        <v>4.9000000000000004</v>
      </c>
      <c r="AS38" s="126" t="str">
        <f t="shared" si="5"/>
        <v xml:space="preserve">1200 (L) 800 (l) 950 (h) </v>
      </c>
      <c r="AT38" s="41">
        <v>10</v>
      </c>
      <c r="AU38" s="37">
        <v>8</v>
      </c>
      <c r="AV38" s="41">
        <f t="shared" si="6"/>
        <v>80</v>
      </c>
      <c r="AW38" s="165">
        <f>AV38*AQ38</f>
        <v>160</v>
      </c>
      <c r="AX38" s="168">
        <f t="shared" si="7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1000</v>
      </c>
      <c r="BE38" s="115">
        <v>26</v>
      </c>
      <c r="BF38" s="19" t="s">
        <v>1002</v>
      </c>
      <c r="BG38" s="15" t="s">
        <v>1004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871</v>
      </c>
      <c r="DD38" s="2" t="s">
        <v>870</v>
      </c>
      <c r="DE38" s="23" t="s">
        <v>317</v>
      </c>
      <c r="DF38" s="1" t="s">
        <v>706</v>
      </c>
      <c r="DG38" s="23" t="s">
        <v>164</v>
      </c>
      <c r="DH38" s="1" t="s">
        <v>706</v>
      </c>
      <c r="DI38" s="23" t="s">
        <v>707</v>
      </c>
      <c r="DJ38" s="1" t="s">
        <v>708</v>
      </c>
      <c r="DK38" s="23" t="s">
        <v>709</v>
      </c>
      <c r="DL38" s="1" t="s">
        <v>169</v>
      </c>
      <c r="DM38" s="59" t="str">
        <f t="shared" si="14"/>
        <v>PF00127</v>
      </c>
      <c r="DO38" s="59" t="s">
        <v>851</v>
      </c>
      <c r="DP38" s="62" t="s">
        <v>854</v>
      </c>
      <c r="DQ38" s="59" t="s">
        <v>170</v>
      </c>
      <c r="DR38" s="59" t="s">
        <v>861</v>
      </c>
      <c r="DS38" s="59" t="s">
        <v>261</v>
      </c>
      <c r="DT38" s="59" t="s">
        <v>937</v>
      </c>
      <c r="DU38" s="59" t="s">
        <v>172</v>
      </c>
      <c r="DV38" s="59" t="s">
        <v>862</v>
      </c>
      <c r="DW38" s="59" t="s">
        <v>1018</v>
      </c>
      <c r="DX38" s="62" t="s">
        <v>820</v>
      </c>
      <c r="DY38" s="59" t="s">
        <v>832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si="2"/>
        <v>PF00127</v>
      </c>
      <c r="EF38" s="66" t="s">
        <v>204</v>
      </c>
      <c r="EG38" s="66" t="s">
        <v>341</v>
      </c>
      <c r="EH38" s="66" t="s">
        <v>1036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45" customHeight="1">
      <c r="A39" s="144" t="s">
        <v>858</v>
      </c>
      <c r="B39" s="148" t="s">
        <v>857</v>
      </c>
      <c r="C39" s="37">
        <v>200</v>
      </c>
      <c r="D39" s="158">
        <v>1</v>
      </c>
      <c r="E39" s="15" t="s">
        <v>1024</v>
      </c>
      <c r="F39" s="19" t="s">
        <v>794</v>
      </c>
      <c r="G39" s="15" t="s">
        <v>127</v>
      </c>
      <c r="H39" s="23" t="s">
        <v>181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Q39" s="19" t="s">
        <v>335</v>
      </c>
      <c r="R39" s="15" t="s">
        <v>826</v>
      </c>
      <c r="T39" s="19" t="s">
        <v>133</v>
      </c>
      <c r="U39" s="1" t="s">
        <v>134</v>
      </c>
      <c r="V39" s="23" t="s">
        <v>135</v>
      </c>
      <c r="W39" s="1" t="s">
        <v>663</v>
      </c>
      <c r="X39" s="23" t="s">
        <v>136</v>
      </c>
      <c r="Y39" s="15" t="s">
        <v>702</v>
      </c>
      <c r="Z39" s="19" t="s">
        <v>703</v>
      </c>
      <c r="AA39" s="1" t="s">
        <v>1086</v>
      </c>
      <c r="AB39" s="23" t="s">
        <v>1104</v>
      </c>
      <c r="AC39" s="1" t="s">
        <v>665</v>
      </c>
      <c r="AD39" s="19" t="s">
        <v>975</v>
      </c>
      <c r="AE39" s="1" t="s">
        <v>1098</v>
      </c>
      <c r="AF39" s="23" t="s">
        <v>982</v>
      </c>
      <c r="AG39" s="1" t="s">
        <v>859</v>
      </c>
      <c r="AH39" s="46" t="str">
        <f t="shared" si="3"/>
        <v xml:space="preserve">159 (L) 40 (l) 250 (h) </v>
      </c>
      <c r="AI39" s="1" t="s">
        <v>984</v>
      </c>
      <c r="AJ39" s="32" t="s">
        <v>705</v>
      </c>
      <c r="AK39" s="1" t="s">
        <v>145</v>
      </c>
      <c r="AL39" s="23" t="s">
        <v>988</v>
      </c>
      <c r="AM39" s="1" t="s">
        <v>146</v>
      </c>
      <c r="AN39" s="129" t="str">
        <f t="shared" si="4"/>
        <v xml:space="preserve">380 (L) 230 (l) 100 (h) </v>
      </c>
      <c r="AO39" s="29" t="s">
        <v>856</v>
      </c>
      <c r="AP39" s="41">
        <v>10</v>
      </c>
      <c r="AQ39" s="165">
        <v>2</v>
      </c>
      <c r="AR39" s="41">
        <v>4.9000000000000004</v>
      </c>
      <c r="AS39" s="126" t="str">
        <f t="shared" si="5"/>
        <v xml:space="preserve">1200 (L) 800 (l) 950 (h) </v>
      </c>
      <c r="AT39" s="41">
        <v>10</v>
      </c>
      <c r="AU39" s="37">
        <v>8</v>
      </c>
      <c r="AV39" s="41">
        <f t="shared" si="6"/>
        <v>80</v>
      </c>
      <c r="AW39" s="165">
        <f>AV39*AQ39</f>
        <v>160</v>
      </c>
      <c r="AX39" s="168">
        <f t="shared" si="7"/>
        <v>392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1000</v>
      </c>
      <c r="BE39" s="115">
        <v>26</v>
      </c>
      <c r="BF39" s="19" t="s">
        <v>1002</v>
      </c>
      <c r="BG39" s="15" t="s">
        <v>1004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871</v>
      </c>
      <c r="DD39" s="2" t="s">
        <v>870</v>
      </c>
      <c r="DE39" s="23" t="s">
        <v>317</v>
      </c>
      <c r="DF39" s="1" t="s">
        <v>706</v>
      </c>
      <c r="DG39" s="23" t="s">
        <v>164</v>
      </c>
      <c r="DH39" s="1" t="s">
        <v>706</v>
      </c>
      <c r="DI39" s="23" t="s">
        <v>707</v>
      </c>
      <c r="DJ39" s="1" t="s">
        <v>708</v>
      </c>
      <c r="DK39" s="23" t="s">
        <v>709</v>
      </c>
      <c r="DL39" s="1" t="s">
        <v>169</v>
      </c>
      <c r="DM39" s="59" t="str">
        <f t="shared" si="14"/>
        <v>PF00024</v>
      </c>
      <c r="DO39" s="59" t="s">
        <v>860</v>
      </c>
      <c r="DP39" s="62" t="s">
        <v>854</v>
      </c>
      <c r="DQ39" s="59" t="s">
        <v>170</v>
      </c>
      <c r="DR39" s="59" t="s">
        <v>861</v>
      </c>
      <c r="DS39" s="59" t="s">
        <v>261</v>
      </c>
      <c r="DT39" s="59" t="s">
        <v>937</v>
      </c>
      <c r="DU39" s="59" t="s">
        <v>172</v>
      </c>
      <c r="DV39" s="59" t="s">
        <v>214</v>
      </c>
      <c r="DW39" s="59" t="s">
        <v>1017</v>
      </c>
      <c r="DX39" s="62" t="s">
        <v>820</v>
      </c>
      <c r="DY39" s="59" t="s">
        <v>832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ref="EE39:EE66" si="22">B39</f>
        <v>PF00024</v>
      </c>
      <c r="EF39" s="66" t="s">
        <v>204</v>
      </c>
      <c r="EG39" s="66" t="s">
        <v>341</v>
      </c>
      <c r="EH39" s="66" t="s">
        <v>1036</v>
      </c>
      <c r="EI39" s="76">
        <v>159</v>
      </c>
      <c r="EJ39" s="76">
        <v>40</v>
      </c>
      <c r="EK39" s="76">
        <v>250</v>
      </c>
      <c r="EL39" s="76">
        <v>380</v>
      </c>
      <c r="EM39" s="76">
        <v>230</v>
      </c>
      <c r="EN39" s="76">
        <v>100</v>
      </c>
      <c r="EO39" s="72">
        <v>1200</v>
      </c>
      <c r="EP39" s="72">
        <v>800</v>
      </c>
      <c r="EQ39" s="77">
        <v>950</v>
      </c>
    </row>
    <row r="40" spans="1:147" ht="17.45" customHeight="1">
      <c r="A40" s="144" t="s">
        <v>717</v>
      </c>
      <c r="B40" s="148" t="s">
        <v>718</v>
      </c>
      <c r="C40" s="37">
        <v>250</v>
      </c>
      <c r="D40" s="158">
        <v>1</v>
      </c>
      <c r="E40" s="15" t="s">
        <v>1027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 t="shared" ref="P40:P41" si="23">G40</f>
        <v>25 GG</v>
      </c>
      <c r="Q40" s="19" t="s">
        <v>335</v>
      </c>
      <c r="R40" s="15" t="s">
        <v>826</v>
      </c>
      <c r="T40" s="19" t="s">
        <v>133</v>
      </c>
      <c r="U40" s="1" t="s">
        <v>134</v>
      </c>
      <c r="V40" s="23" t="s">
        <v>135</v>
      </c>
      <c r="W40" s="1" t="s">
        <v>246</v>
      </c>
      <c r="X40" s="23" t="s">
        <v>136</v>
      </c>
      <c r="Y40" s="15" t="s">
        <v>201</v>
      </c>
      <c r="Z40" s="19" t="s">
        <v>202</v>
      </c>
      <c r="AA40" s="1" t="s">
        <v>1086</v>
      </c>
      <c r="AB40" s="23" t="s">
        <v>1104</v>
      </c>
      <c r="AC40" s="1" t="s">
        <v>139</v>
      </c>
      <c r="AD40" s="19" t="s">
        <v>975</v>
      </c>
      <c r="AE40" s="1" t="s">
        <v>1098</v>
      </c>
      <c r="AF40" s="23" t="s">
        <v>185</v>
      </c>
      <c r="AG40" s="1" t="s">
        <v>186</v>
      </c>
      <c r="AH40" s="46" t="str">
        <f t="shared" si="3"/>
        <v xml:space="preserve">160 (L) 42 (l) 160 (h) </v>
      </c>
      <c r="AI40" s="1" t="s">
        <v>143</v>
      </c>
      <c r="AJ40" s="32" t="s">
        <v>720</v>
      </c>
      <c r="AK40" s="1" t="s">
        <v>145</v>
      </c>
      <c r="AL40" s="23" t="s">
        <v>988</v>
      </c>
      <c r="AM40" s="1" t="s">
        <v>146</v>
      </c>
      <c r="AN40" s="129" t="str">
        <f t="shared" si="4"/>
        <v xml:space="preserve">337 (L) 204 (l) 110 (h) </v>
      </c>
      <c r="AO40" s="29" t="s">
        <v>721</v>
      </c>
      <c r="AP40" s="41">
        <v>8</v>
      </c>
      <c r="AQ40" s="165">
        <v>2</v>
      </c>
      <c r="AR40" s="41">
        <v>4</v>
      </c>
      <c r="AS40" s="126" t="str">
        <f t="shared" si="5"/>
        <v xml:space="preserve">1200 (L) 800 (l) 810 (h) </v>
      </c>
      <c r="AT40" s="41">
        <v>12</v>
      </c>
      <c r="AU40" s="37">
        <v>6</v>
      </c>
      <c r="AV40" s="41">
        <f t="shared" si="6"/>
        <v>72</v>
      </c>
      <c r="AW40" s="165">
        <v>144</v>
      </c>
      <c r="AX40" s="168">
        <f t="shared" si="7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1000</v>
      </c>
      <c r="BE40" s="115">
        <v>26</v>
      </c>
      <c r="BF40" s="19" t="s">
        <v>1002</v>
      </c>
      <c r="BG40" s="15" t="s">
        <v>1004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871</v>
      </c>
      <c r="DD40" s="2" t="s">
        <v>870</v>
      </c>
      <c r="DE40" s="23" t="s">
        <v>317</v>
      </c>
      <c r="DF40" s="1" t="s">
        <v>722</v>
      </c>
      <c r="DG40" s="23" t="s">
        <v>164</v>
      </c>
      <c r="DH40" s="1" t="s">
        <v>723</v>
      </c>
      <c r="DI40" s="23" t="s">
        <v>210</v>
      </c>
      <c r="DJ40" s="1" t="s">
        <v>724</v>
      </c>
      <c r="DK40" s="23" t="s">
        <v>725</v>
      </c>
      <c r="DL40" s="1" t="s">
        <v>169</v>
      </c>
      <c r="DM40" s="59" t="str">
        <f t="shared" si="14"/>
        <v>PMB00250GARTR03C0301</v>
      </c>
      <c r="DO40" s="59" t="s">
        <v>906</v>
      </c>
      <c r="DP40" s="62" t="s">
        <v>823</v>
      </c>
      <c r="DQ40" s="59" t="s">
        <v>170</v>
      </c>
      <c r="DR40" s="59" t="s">
        <v>260</v>
      </c>
      <c r="DS40" s="59" t="s">
        <v>261</v>
      </c>
      <c r="DT40" s="59" t="s">
        <v>937</v>
      </c>
      <c r="DU40" s="59" t="s">
        <v>172</v>
      </c>
      <c r="DV40" s="59" t="s">
        <v>865</v>
      </c>
      <c r="DW40" s="59" t="s">
        <v>173</v>
      </c>
      <c r="DX40" s="62" t="s">
        <v>820</v>
      </c>
      <c r="DY40" s="59" t="s">
        <v>832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22"/>
        <v>PMB00250GARTR03C0301</v>
      </c>
      <c r="EF40" s="66" t="s">
        <v>719</v>
      </c>
      <c r="EG40" s="66" t="s">
        <v>609</v>
      </c>
      <c r="EH40" s="66" t="s">
        <v>1049</v>
      </c>
      <c r="EI40" s="76">
        <v>160</v>
      </c>
      <c r="EJ40" s="76">
        <v>42</v>
      </c>
      <c r="EK40" s="76">
        <v>160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45" customHeight="1">
      <c r="A41" s="144" t="s">
        <v>710</v>
      </c>
      <c r="B41" s="148" t="s">
        <v>711</v>
      </c>
      <c r="C41" s="37">
        <v>250</v>
      </c>
      <c r="D41" s="158">
        <v>1</v>
      </c>
      <c r="E41" s="15" t="s">
        <v>1027</v>
      </c>
      <c r="F41" s="19" t="s">
        <v>201</v>
      </c>
      <c r="G41" s="15" t="s">
        <v>127</v>
      </c>
      <c r="H41" s="23" t="s">
        <v>199</v>
      </c>
      <c r="I41" s="1" t="s">
        <v>129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 t="shared" si="23"/>
        <v>25 GG</v>
      </c>
      <c r="Q41" s="19" t="s">
        <v>335</v>
      </c>
      <c r="R41" s="15" t="s">
        <v>826</v>
      </c>
      <c r="T41" s="19" t="s">
        <v>133</v>
      </c>
      <c r="U41" s="1" t="s">
        <v>134</v>
      </c>
      <c r="V41" s="23" t="s">
        <v>135</v>
      </c>
      <c r="W41" s="1" t="s">
        <v>246</v>
      </c>
      <c r="X41" s="23" t="s">
        <v>136</v>
      </c>
      <c r="Y41" s="15" t="s">
        <v>201</v>
      </c>
      <c r="Z41" s="19" t="s">
        <v>202</v>
      </c>
      <c r="AA41" s="1" t="s">
        <v>1086</v>
      </c>
      <c r="AB41" s="23" t="s">
        <v>1104</v>
      </c>
      <c r="AC41" s="1" t="s">
        <v>139</v>
      </c>
      <c r="AD41" s="19" t="s">
        <v>975</v>
      </c>
      <c r="AE41" s="1" t="s">
        <v>1098</v>
      </c>
      <c r="AF41" s="23" t="s">
        <v>982</v>
      </c>
      <c r="AG41" s="1" t="s">
        <v>203</v>
      </c>
      <c r="AH41" s="46" t="str">
        <f t="shared" si="3"/>
        <v xml:space="preserve">159 (L) 40 (l) 250 (h) </v>
      </c>
      <c r="AI41" s="1" t="s">
        <v>984</v>
      </c>
      <c r="AJ41" s="32" t="s">
        <v>459</v>
      </c>
      <c r="AK41" s="1" t="s">
        <v>145</v>
      </c>
      <c r="AL41" s="23" t="s">
        <v>988</v>
      </c>
      <c r="AM41" s="1" t="s">
        <v>146</v>
      </c>
      <c r="AN41" s="129" t="str">
        <f t="shared" si="4"/>
        <v xml:space="preserve">337 (L) 204 (l) 110 (h) </v>
      </c>
      <c r="AO41" s="29" t="s">
        <v>712</v>
      </c>
      <c r="AP41" s="41">
        <v>8</v>
      </c>
      <c r="AQ41" s="165">
        <v>2</v>
      </c>
      <c r="AR41" s="41">
        <v>4</v>
      </c>
      <c r="AS41" s="126" t="str">
        <f t="shared" si="5"/>
        <v xml:space="preserve">1200 (L) 800 (l) 810 (h) </v>
      </c>
      <c r="AT41" s="41">
        <v>12</v>
      </c>
      <c r="AU41" s="37">
        <v>6</v>
      </c>
      <c r="AV41" s="41">
        <f t="shared" si="6"/>
        <v>72</v>
      </c>
      <c r="AW41" s="165">
        <v>144</v>
      </c>
      <c r="AX41" s="168">
        <f t="shared" si="7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1000</v>
      </c>
      <c r="BE41" s="115">
        <v>26</v>
      </c>
      <c r="BF41" s="19" t="s">
        <v>1002</v>
      </c>
      <c r="BG41" s="15" t="s">
        <v>1004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871</v>
      </c>
      <c r="DD41" s="2" t="s">
        <v>870</v>
      </c>
      <c r="DE41" s="23" t="s">
        <v>317</v>
      </c>
      <c r="DF41" s="1" t="s">
        <v>713</v>
      </c>
      <c r="DG41" s="23" t="s">
        <v>164</v>
      </c>
      <c r="DH41" s="1" t="s">
        <v>714</v>
      </c>
      <c r="DI41" s="23" t="s">
        <v>210</v>
      </c>
      <c r="DJ41" s="1" t="s">
        <v>715</v>
      </c>
      <c r="DK41" s="23" t="s">
        <v>716</v>
      </c>
      <c r="DL41" s="1" t="s">
        <v>169</v>
      </c>
      <c r="DM41" s="59" t="str">
        <f t="shared" si="14"/>
        <v>PMB00250GARCL02C0302</v>
      </c>
      <c r="DO41" s="59" t="s">
        <v>465</v>
      </c>
      <c r="DP41" s="62" t="s">
        <v>823</v>
      </c>
      <c r="DQ41" s="59" t="s">
        <v>170</v>
      </c>
      <c r="DR41" s="59" t="s">
        <v>260</v>
      </c>
      <c r="DS41" s="59" t="s">
        <v>261</v>
      </c>
      <c r="DT41" s="59" t="s">
        <v>937</v>
      </c>
      <c r="DU41" s="59" t="s">
        <v>172</v>
      </c>
      <c r="DV41" s="59" t="s">
        <v>214</v>
      </c>
      <c r="DW41" s="59" t="s">
        <v>1017</v>
      </c>
      <c r="DX41" s="62" t="s">
        <v>820</v>
      </c>
      <c r="DY41" s="59" t="s">
        <v>832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22"/>
        <v>PMB00250GARCL02C0302</v>
      </c>
      <c r="EF41" s="66" t="s">
        <v>204</v>
      </c>
      <c r="EG41" s="66" t="s">
        <v>206</v>
      </c>
      <c r="EH41" s="66" t="s">
        <v>1049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45" customHeight="1">
      <c r="A42" s="144" t="s">
        <v>197</v>
      </c>
      <c r="B42" s="148" t="s">
        <v>198</v>
      </c>
      <c r="C42" s="37">
        <v>250</v>
      </c>
      <c r="D42" s="158">
        <v>1</v>
      </c>
      <c r="E42" s="15" t="s">
        <v>1027</v>
      </c>
      <c r="F42" s="19" t="s">
        <v>201</v>
      </c>
      <c r="G42" s="15" t="s">
        <v>127</v>
      </c>
      <c r="H42" s="23" t="s">
        <v>199</v>
      </c>
      <c r="I42" s="1" t="s">
        <v>200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Q42" s="19" t="s">
        <v>335</v>
      </c>
      <c r="R42" s="15" t="s">
        <v>826</v>
      </c>
      <c r="T42" s="19" t="s">
        <v>133</v>
      </c>
      <c r="U42" s="1" t="s">
        <v>134</v>
      </c>
      <c r="V42" s="23" t="s">
        <v>135</v>
      </c>
      <c r="W42" s="1" t="s">
        <v>1077</v>
      </c>
      <c r="X42" s="23" t="s">
        <v>136</v>
      </c>
      <c r="Y42" s="15" t="s">
        <v>201</v>
      </c>
      <c r="Z42" s="19" t="s">
        <v>202</v>
      </c>
      <c r="AA42" s="1" t="s">
        <v>1093</v>
      </c>
      <c r="AB42" s="23" t="s">
        <v>1102</v>
      </c>
      <c r="AC42" s="1" t="s">
        <v>139</v>
      </c>
      <c r="AD42" s="19" t="s">
        <v>975</v>
      </c>
      <c r="AE42" s="1" t="s">
        <v>1098</v>
      </c>
      <c r="AF42" s="23" t="s">
        <v>982</v>
      </c>
      <c r="AG42" s="1" t="s">
        <v>203</v>
      </c>
      <c r="AH42" s="46" t="str">
        <f t="shared" si="3"/>
        <v xml:space="preserve">159 (L) 40 (l) 250 (h) </v>
      </c>
      <c r="AI42" s="1" t="s">
        <v>984</v>
      </c>
      <c r="AJ42" s="32" t="s">
        <v>205</v>
      </c>
      <c r="AK42" s="1" t="s">
        <v>145</v>
      </c>
      <c r="AL42" s="23" t="s">
        <v>988</v>
      </c>
      <c r="AM42" s="1" t="s">
        <v>146</v>
      </c>
      <c r="AN42" s="129" t="str">
        <f t="shared" si="4"/>
        <v xml:space="preserve">337 (L) 204 (l) 110 (h) </v>
      </c>
      <c r="AO42" s="29" t="s">
        <v>207</v>
      </c>
      <c r="AP42" s="41">
        <v>8</v>
      </c>
      <c r="AQ42" s="165">
        <v>2</v>
      </c>
      <c r="AR42" s="41">
        <v>4</v>
      </c>
      <c r="AS42" s="126" t="str">
        <f t="shared" si="5"/>
        <v xml:space="preserve">1200 (L) 800 (l) 810 (h) </v>
      </c>
      <c r="AT42" s="41">
        <v>12</v>
      </c>
      <c r="AU42" s="37">
        <v>6</v>
      </c>
      <c r="AV42" s="41">
        <f t="shared" si="6"/>
        <v>72</v>
      </c>
      <c r="AW42" s="165">
        <v>144</v>
      </c>
      <c r="AX42" s="168">
        <f t="shared" si="7"/>
        <v>288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1000</v>
      </c>
      <c r="BE42" s="115">
        <v>26</v>
      </c>
      <c r="BF42" s="19" t="s">
        <v>1002</v>
      </c>
      <c r="BG42" s="15" t="s">
        <v>1004</v>
      </c>
      <c r="BH42" s="19" t="s">
        <v>154</v>
      </c>
      <c r="BI42" s="15" t="s">
        <v>154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871</v>
      </c>
      <c r="DD42" s="2" t="s">
        <v>870</v>
      </c>
      <c r="DE42" s="23" t="s">
        <v>162</v>
      </c>
      <c r="DF42" s="1" t="s">
        <v>208</v>
      </c>
      <c r="DG42" s="23" t="s">
        <v>164</v>
      </c>
      <c r="DH42" s="1" t="s">
        <v>209</v>
      </c>
      <c r="DI42" s="23" t="s">
        <v>210</v>
      </c>
      <c r="DJ42" s="1" t="s">
        <v>211</v>
      </c>
      <c r="DK42" s="23" t="s">
        <v>212</v>
      </c>
      <c r="DL42" s="1" t="s">
        <v>169</v>
      </c>
      <c r="DM42" s="59" t="str">
        <f t="shared" si="14"/>
        <v>PBD00250GARCL09C0301</v>
      </c>
      <c r="DO42" s="59" t="s">
        <v>213</v>
      </c>
      <c r="DP42" s="62" t="s">
        <v>823</v>
      </c>
      <c r="DQ42" s="59" t="s">
        <v>170</v>
      </c>
      <c r="DR42" s="59" t="s">
        <v>171</v>
      </c>
      <c r="DS42" s="59" t="s">
        <v>896</v>
      </c>
      <c r="DT42" s="59" t="s">
        <v>935</v>
      </c>
      <c r="DU42" s="59" t="s">
        <v>172</v>
      </c>
      <c r="DV42" s="59" t="s">
        <v>866</v>
      </c>
      <c r="DW42" s="59" t="s">
        <v>1017</v>
      </c>
      <c r="DX42" s="59" t="s">
        <v>820</v>
      </c>
      <c r="DY42" s="59" t="s">
        <v>832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22"/>
        <v>PBD00250GARCL09C0301</v>
      </c>
      <c r="EF42" s="66" t="s">
        <v>204</v>
      </c>
      <c r="EG42" s="66" t="s">
        <v>206</v>
      </c>
      <c r="EH42" s="66" t="s">
        <v>1049</v>
      </c>
      <c r="EI42" s="76">
        <v>159</v>
      </c>
      <c r="EJ42" s="76">
        <v>40</v>
      </c>
      <c r="EK42" s="76">
        <v>250</v>
      </c>
      <c r="EL42" s="76">
        <v>337</v>
      </c>
      <c r="EM42" s="76">
        <v>204</v>
      </c>
      <c r="EN42" s="76">
        <v>110</v>
      </c>
      <c r="EO42" s="72">
        <v>1200</v>
      </c>
      <c r="EP42" s="72">
        <v>800</v>
      </c>
      <c r="EQ42" s="77">
        <v>810</v>
      </c>
    </row>
    <row r="43" spans="1:147" ht="17.45" customHeight="1">
      <c r="A43" s="145" t="s">
        <v>990</v>
      </c>
      <c r="B43" s="148" t="s">
        <v>576</v>
      </c>
      <c r="C43" s="37" t="s">
        <v>577</v>
      </c>
      <c r="D43" s="158">
        <v>16</v>
      </c>
      <c r="E43" s="15" t="s">
        <v>1031</v>
      </c>
      <c r="F43" s="19" t="s">
        <v>545</v>
      </c>
      <c r="G43" s="15" t="s">
        <v>127</v>
      </c>
      <c r="H43" s="23" t="s">
        <v>219</v>
      </c>
      <c r="I43" s="1" t="s">
        <v>310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25 GG</v>
      </c>
      <c r="T43" s="19" t="s">
        <v>133</v>
      </c>
      <c r="U43" s="1" t="s">
        <v>134</v>
      </c>
      <c r="V43" s="23" t="s">
        <v>135</v>
      </c>
      <c r="W43" s="1" t="s">
        <v>246</v>
      </c>
      <c r="X43" s="23" t="s">
        <v>136</v>
      </c>
      <c r="Y43" s="15" t="s">
        <v>968</v>
      </c>
      <c r="Z43" s="19" t="s">
        <v>972</v>
      </c>
      <c r="AA43" s="1" t="s">
        <v>1086</v>
      </c>
      <c r="AB43" s="23" t="s">
        <v>1104</v>
      </c>
      <c r="AC43" s="1" t="s">
        <v>139</v>
      </c>
      <c r="AD43" s="19" t="s">
        <v>975</v>
      </c>
      <c r="AE43" s="1" t="s">
        <v>1098</v>
      </c>
      <c r="AF43" s="23" t="s">
        <v>312</v>
      </c>
      <c r="AG43" s="1" t="s">
        <v>313</v>
      </c>
      <c r="AH43" s="46" t="str">
        <f t="shared" si="3"/>
        <v xml:space="preserve">505 (L) 70 (l) 690 (h) </v>
      </c>
      <c r="AI43" s="1" t="s">
        <v>143</v>
      </c>
      <c r="AJ43" s="32" t="s">
        <v>579</v>
      </c>
      <c r="AK43" s="1" t="s">
        <v>252</v>
      </c>
      <c r="AL43" s="23" t="s">
        <v>253</v>
      </c>
      <c r="AM43" s="1" t="s">
        <v>252</v>
      </c>
      <c r="AN43" s="129" t="str">
        <f t="shared" si="4"/>
        <v xml:space="preserve">373 (L) 245 (l) 165 (h) </v>
      </c>
      <c r="AO43" s="29" t="s">
        <v>581</v>
      </c>
      <c r="AP43" s="41">
        <v>1</v>
      </c>
      <c r="AQ43" s="165">
        <v>2.4</v>
      </c>
      <c r="AR43" s="41">
        <v>4.5</v>
      </c>
      <c r="AS43" s="126" t="str">
        <f t="shared" si="5"/>
        <v xml:space="preserve">1200 (L) 800 (l) 1305 (h) </v>
      </c>
      <c r="AT43" s="41">
        <v>18</v>
      </c>
      <c r="AU43" s="37">
        <v>7</v>
      </c>
      <c r="AV43" s="41">
        <f t="shared" si="6"/>
        <v>126</v>
      </c>
      <c r="AW43" s="165">
        <v>302.39999999999998</v>
      </c>
      <c r="AX43" s="168">
        <f t="shared" si="7"/>
        <v>567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1000</v>
      </c>
      <c r="BE43" s="115">
        <v>26</v>
      </c>
      <c r="BF43" s="19" t="s">
        <v>1002</v>
      </c>
      <c r="BG43" s="15" t="s">
        <v>1004</v>
      </c>
      <c r="BH43" s="19" t="s">
        <v>154</v>
      </c>
      <c r="BI43" s="15" t="s">
        <v>155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871</v>
      </c>
      <c r="DD43" s="2" t="s">
        <v>870</v>
      </c>
      <c r="DE43" s="23" t="s">
        <v>317</v>
      </c>
      <c r="DF43" s="1" t="s">
        <v>318</v>
      </c>
      <c r="DG43" s="23" t="s">
        <v>164</v>
      </c>
      <c r="DH43" s="1" t="s">
        <v>319</v>
      </c>
      <c r="DI43" s="23" t="s">
        <v>257</v>
      </c>
      <c r="DJ43" s="1" t="s">
        <v>321</v>
      </c>
      <c r="DK43" s="23" t="s">
        <v>322</v>
      </c>
      <c r="DL43" s="1" t="s">
        <v>169</v>
      </c>
      <c r="DM43" s="59" t="str">
        <f t="shared" si="14"/>
        <v>PMA00000GARBS05NNN06</v>
      </c>
      <c r="DO43" s="59" t="s">
        <v>901</v>
      </c>
      <c r="DP43" s="62" t="s">
        <v>823</v>
      </c>
      <c r="DQ43" s="59" t="s">
        <v>170</v>
      </c>
      <c r="DR43" s="59" t="s">
        <v>260</v>
      </c>
      <c r="DS43" s="59" t="s">
        <v>261</v>
      </c>
      <c r="DT43" s="59" t="s">
        <v>937</v>
      </c>
      <c r="DU43" s="59" t="s">
        <v>172</v>
      </c>
      <c r="DV43" s="59" t="s">
        <v>909</v>
      </c>
      <c r="DW43" s="59" t="s">
        <v>173</v>
      </c>
      <c r="DX43" s="59" t="s">
        <v>912</v>
      </c>
      <c r="DY43" s="59" t="s">
        <v>913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22"/>
        <v>PMA00000GARBS05NNN06</v>
      </c>
      <c r="EF43" s="66" t="s">
        <v>578</v>
      </c>
      <c r="EG43" s="66" t="s">
        <v>580</v>
      </c>
      <c r="EH43" s="66" t="s">
        <v>1050</v>
      </c>
      <c r="EI43" s="76">
        <v>505</v>
      </c>
      <c r="EJ43" s="76">
        <v>70</v>
      </c>
      <c r="EK43" s="76">
        <v>690</v>
      </c>
      <c r="EL43" s="76">
        <v>373</v>
      </c>
      <c r="EM43" s="76">
        <v>245</v>
      </c>
      <c r="EN43" s="76">
        <v>165</v>
      </c>
      <c r="EO43" s="72">
        <v>1200</v>
      </c>
      <c r="EP43" s="72">
        <v>800</v>
      </c>
      <c r="EQ43" s="77">
        <v>1305</v>
      </c>
    </row>
    <row r="44" spans="1:147" ht="17.45" customHeight="1">
      <c r="A44" s="144" t="s">
        <v>735</v>
      </c>
      <c r="B44" s="148" t="s">
        <v>736</v>
      </c>
      <c r="C44" s="37">
        <v>425</v>
      </c>
      <c r="D44" s="158">
        <v>1</v>
      </c>
      <c r="E44" s="15" t="s">
        <v>1032</v>
      </c>
      <c r="F44" s="19" t="s">
        <v>738</v>
      </c>
      <c r="G44" s="15" t="s">
        <v>546</v>
      </c>
      <c r="H44" s="23" t="s">
        <v>199</v>
      </c>
      <c r="I44" s="1" t="s">
        <v>737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tr">
        <f>G44</f>
        <v>21 GG</v>
      </c>
      <c r="Q44" s="19" t="s">
        <v>335</v>
      </c>
      <c r="R44" s="15" t="s">
        <v>826</v>
      </c>
      <c r="T44" s="19" t="s">
        <v>133</v>
      </c>
      <c r="U44" s="1" t="s">
        <v>134</v>
      </c>
      <c r="V44" s="23" t="s">
        <v>135</v>
      </c>
      <c r="W44" s="1" t="s">
        <v>663</v>
      </c>
      <c r="X44" s="23" t="s">
        <v>136</v>
      </c>
      <c r="Y44" s="15" t="s">
        <v>738</v>
      </c>
      <c r="Z44" s="19" t="s">
        <v>739</v>
      </c>
      <c r="AA44" s="1" t="s">
        <v>1086</v>
      </c>
      <c r="AB44" s="23" t="s">
        <v>1104</v>
      </c>
      <c r="AC44" s="1" t="s">
        <v>665</v>
      </c>
      <c r="AD44" s="19" t="s">
        <v>975</v>
      </c>
      <c r="AE44" s="1" t="s">
        <v>1098</v>
      </c>
      <c r="AF44" s="23" t="s">
        <v>978</v>
      </c>
      <c r="AG44" s="1" t="s">
        <v>704</v>
      </c>
      <c r="AH44" s="46" t="str">
        <f t="shared" si="3"/>
        <v xml:space="preserve">165 (L) 45 (l) 280 (h) </v>
      </c>
      <c r="AI44" s="1" t="s">
        <v>985</v>
      </c>
      <c r="AJ44" s="32" t="s">
        <v>741</v>
      </c>
      <c r="AK44" s="1" t="s">
        <v>145</v>
      </c>
      <c r="AL44" s="23" t="s">
        <v>988</v>
      </c>
      <c r="AM44" s="1" t="s">
        <v>146</v>
      </c>
      <c r="AN44" s="129" t="str">
        <f t="shared" si="4"/>
        <v xml:space="preserve">325 (L) 267 (l) 103 (h) </v>
      </c>
      <c r="AO44" s="29" t="s">
        <v>742</v>
      </c>
      <c r="AP44" s="41">
        <v>6</v>
      </c>
      <c r="AQ44" s="165">
        <v>2.5499999999999998</v>
      </c>
      <c r="AR44" s="41">
        <v>4.91</v>
      </c>
      <c r="AS44" s="126" t="str">
        <f t="shared" si="5"/>
        <v xml:space="preserve">1200 (L) 800 (l) 871 (h) </v>
      </c>
      <c r="AT44" s="41">
        <v>8</v>
      </c>
      <c r="AU44" s="37">
        <v>7</v>
      </c>
      <c r="AV44" s="41">
        <f t="shared" si="6"/>
        <v>56</v>
      </c>
      <c r="AW44" s="165">
        <f>AV44*AQ44</f>
        <v>142.79999999999998</v>
      </c>
      <c r="AX44" s="168">
        <f t="shared" si="7"/>
        <v>274.96000000000004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1000</v>
      </c>
      <c r="BE44" s="115">
        <v>26</v>
      </c>
      <c r="BF44" s="19" t="s">
        <v>1002</v>
      </c>
      <c r="BG44" s="15" t="s">
        <v>1004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871</v>
      </c>
      <c r="DD44" s="2" t="s">
        <v>870</v>
      </c>
      <c r="DE44" s="23" t="s">
        <v>317</v>
      </c>
      <c r="DF44" s="1" t="s">
        <v>743</v>
      </c>
      <c r="DG44" s="23" t="s">
        <v>164</v>
      </c>
      <c r="DH44" s="1" t="s">
        <v>744</v>
      </c>
      <c r="DI44" s="23" t="s">
        <v>210</v>
      </c>
      <c r="DJ44" s="1" t="s">
        <v>745</v>
      </c>
      <c r="DK44" s="23" t="s">
        <v>746</v>
      </c>
      <c r="DL44" s="1" t="s">
        <v>169</v>
      </c>
      <c r="DM44" s="59" t="str">
        <f t="shared" si="14"/>
        <v>PMB00425GARCL10C4301</v>
      </c>
      <c r="DO44" s="59" t="s">
        <v>852</v>
      </c>
      <c r="DP44" s="62" t="s">
        <v>854</v>
      </c>
      <c r="DQ44" s="59" t="s">
        <v>170</v>
      </c>
      <c r="DR44" s="59" t="s">
        <v>861</v>
      </c>
      <c r="DS44" s="59" t="s">
        <v>261</v>
      </c>
      <c r="DT44" s="59" t="s">
        <v>937</v>
      </c>
      <c r="DU44" s="59" t="s">
        <v>172</v>
      </c>
      <c r="DV44" s="59" t="s">
        <v>862</v>
      </c>
      <c r="DW44" s="59" t="s">
        <v>1018</v>
      </c>
      <c r="DX44" s="62" t="s">
        <v>820</v>
      </c>
      <c r="DY44" s="59" t="s">
        <v>832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22"/>
        <v>PMB00425GARCL10C4301</v>
      </c>
      <c r="EF44" s="66" t="s">
        <v>740</v>
      </c>
      <c r="EG44" s="66" t="s">
        <v>443</v>
      </c>
      <c r="EH44" s="66" t="s">
        <v>1051</v>
      </c>
      <c r="EI44" s="76">
        <v>165</v>
      </c>
      <c r="EJ44" s="76">
        <v>45</v>
      </c>
      <c r="EK44" s="76">
        <v>280</v>
      </c>
      <c r="EL44" s="76">
        <v>325</v>
      </c>
      <c r="EM44" s="76">
        <v>267</v>
      </c>
      <c r="EN44" s="76">
        <v>103</v>
      </c>
      <c r="EO44" s="72">
        <v>1200</v>
      </c>
      <c r="EP44" s="72">
        <v>800</v>
      </c>
      <c r="EQ44" s="77">
        <v>871</v>
      </c>
    </row>
    <row r="45" spans="1:147" ht="17.45" customHeight="1">
      <c r="A45" s="144" t="s">
        <v>891</v>
      </c>
      <c r="B45" s="148" t="s">
        <v>890</v>
      </c>
      <c r="C45" s="37">
        <v>150</v>
      </c>
      <c r="D45" s="158">
        <v>3</v>
      </c>
      <c r="E45" s="15" t="s">
        <v>1031</v>
      </c>
      <c r="F45" s="19" t="s">
        <v>545</v>
      </c>
      <c r="G45" s="15" t="s">
        <v>546</v>
      </c>
      <c r="H45" s="23" t="s">
        <v>219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>G45</f>
        <v>21 GG</v>
      </c>
      <c r="Q45" s="19" t="s">
        <v>335</v>
      </c>
      <c r="R45" s="15" t="s">
        <v>826</v>
      </c>
      <c r="T45" s="19" t="s">
        <v>133</v>
      </c>
      <c r="U45" s="1" t="s">
        <v>134</v>
      </c>
      <c r="V45" s="23" t="s">
        <v>135</v>
      </c>
      <c r="W45" s="1" t="s">
        <v>246</v>
      </c>
      <c r="X45" s="23" t="s">
        <v>136</v>
      </c>
      <c r="Y45" s="15" t="s">
        <v>1082</v>
      </c>
      <c r="Z45" s="19" t="s">
        <v>892</v>
      </c>
      <c r="AA45" s="1" t="s">
        <v>1086</v>
      </c>
      <c r="AB45" s="23" t="s">
        <v>1104</v>
      </c>
      <c r="AC45" s="1" t="s">
        <v>139</v>
      </c>
      <c r="AD45" s="19" t="s">
        <v>975</v>
      </c>
      <c r="AE45" s="1" t="s">
        <v>1098</v>
      </c>
      <c r="AF45" s="23" t="s">
        <v>979</v>
      </c>
      <c r="AG45" s="1" t="s">
        <v>584</v>
      </c>
      <c r="AH45" s="46" t="str">
        <f t="shared" si="3"/>
        <v xml:space="preserve">125 (L) 96 (l) 130 (h) </v>
      </c>
      <c r="AI45" s="1" t="s">
        <v>143</v>
      </c>
      <c r="AJ45" s="34" t="s">
        <v>893</v>
      </c>
      <c r="AK45" s="1" t="s">
        <v>145</v>
      </c>
      <c r="AL45" s="23" t="s">
        <v>988</v>
      </c>
      <c r="AM45" s="1" t="s">
        <v>146</v>
      </c>
      <c r="AN45" s="129" t="str">
        <f t="shared" si="4"/>
        <v xml:space="preserve">394 (L) 263 (l) 145 (h) </v>
      </c>
      <c r="AO45" s="29" t="s">
        <v>956</v>
      </c>
      <c r="AP45" s="41">
        <v>6</v>
      </c>
      <c r="AQ45" s="165">
        <v>2.7</v>
      </c>
      <c r="AR45" s="41">
        <v>5.7</v>
      </c>
      <c r="AS45" s="126" t="str">
        <f t="shared" si="5"/>
        <v xml:space="preserve">1200 (L) 800 (l) 1165 (h) </v>
      </c>
      <c r="AT45" s="41">
        <v>9</v>
      </c>
      <c r="AU45" s="37">
        <v>7</v>
      </c>
      <c r="AV45" s="41">
        <f t="shared" si="6"/>
        <v>63</v>
      </c>
      <c r="AW45" s="165">
        <v>170.1</v>
      </c>
      <c r="AX45" s="168">
        <f t="shared" si="7"/>
        <v>359.1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1000</v>
      </c>
      <c r="BE45" s="115">
        <v>26</v>
      </c>
      <c r="BF45" s="19" t="s">
        <v>1002</v>
      </c>
      <c r="BG45" s="15" t="s">
        <v>1004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>
        <v>23</v>
      </c>
      <c r="BP45" s="41">
        <v>15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871</v>
      </c>
      <c r="DD45" s="2" t="s">
        <v>870</v>
      </c>
      <c r="DE45" s="23" t="s">
        <v>317</v>
      </c>
      <c r="DL45" s="1" t="s">
        <v>169</v>
      </c>
      <c r="DM45" s="59" t="s">
        <v>890</v>
      </c>
      <c r="DO45" s="59" t="s">
        <v>955</v>
      </c>
      <c r="DP45" s="62" t="s">
        <v>823</v>
      </c>
      <c r="DQ45" s="62" t="s">
        <v>823</v>
      </c>
      <c r="DR45" s="59" t="s">
        <v>260</v>
      </c>
      <c r="DS45" s="59" t="s">
        <v>261</v>
      </c>
      <c r="DT45" s="59" t="s">
        <v>937</v>
      </c>
      <c r="DU45" s="59" t="s">
        <v>172</v>
      </c>
      <c r="DV45" s="62" t="s">
        <v>593</v>
      </c>
      <c r="DW45" s="59" t="s">
        <v>173</v>
      </c>
      <c r="DX45" s="62" t="s">
        <v>820</v>
      </c>
      <c r="DY45" s="59" t="s">
        <v>832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22"/>
        <v>PF00166</v>
      </c>
      <c r="EF45" s="66" t="s">
        <v>585</v>
      </c>
      <c r="EG45" s="66" t="s">
        <v>587</v>
      </c>
      <c r="EH45" s="66" t="s">
        <v>1052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45" customHeight="1">
      <c r="A46" s="144" t="s">
        <v>582</v>
      </c>
      <c r="B46" s="148" t="s">
        <v>583</v>
      </c>
      <c r="C46" s="37">
        <v>10</v>
      </c>
      <c r="D46" s="158">
        <v>50</v>
      </c>
      <c r="E46" s="15" t="s">
        <v>1025</v>
      </c>
      <c r="F46" s="19" t="s">
        <v>354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ref="P46:P68" si="24">G46</f>
        <v>25 GG</v>
      </c>
      <c r="Q46" s="19" t="s">
        <v>335</v>
      </c>
      <c r="R46" s="15" t="s">
        <v>826</v>
      </c>
      <c r="T46" s="19" t="s">
        <v>133</v>
      </c>
      <c r="U46" s="1" t="s">
        <v>134</v>
      </c>
      <c r="V46" s="23" t="s">
        <v>135</v>
      </c>
      <c r="W46" s="1" t="s">
        <v>246</v>
      </c>
      <c r="X46" s="23" t="s">
        <v>136</v>
      </c>
      <c r="Y46" s="15" t="s">
        <v>1083</v>
      </c>
      <c r="Z46" s="19" t="s">
        <v>248</v>
      </c>
      <c r="AA46" s="1" t="s">
        <v>1086</v>
      </c>
      <c r="AB46" s="23" t="s">
        <v>1104</v>
      </c>
      <c r="AC46" s="1" t="s">
        <v>139</v>
      </c>
      <c r="AD46" s="19" t="s">
        <v>975</v>
      </c>
      <c r="AE46" s="1" t="s">
        <v>1098</v>
      </c>
      <c r="AF46" s="23" t="s">
        <v>979</v>
      </c>
      <c r="AG46" s="1" t="s">
        <v>584</v>
      </c>
      <c r="AH46" s="46" t="str">
        <f t="shared" si="3"/>
        <v xml:space="preserve">125 (L) 96 (l) 130 (h) </v>
      </c>
      <c r="AI46" s="1" t="s">
        <v>143</v>
      </c>
      <c r="AJ46" s="32" t="s">
        <v>586</v>
      </c>
      <c r="AK46" s="1" t="s">
        <v>145</v>
      </c>
      <c r="AL46" s="23" t="s">
        <v>988</v>
      </c>
      <c r="AM46" s="1" t="s">
        <v>146</v>
      </c>
      <c r="AN46" s="129" t="str">
        <f t="shared" si="4"/>
        <v xml:space="preserve">394 (L) 263 (l) 145 (h) </v>
      </c>
      <c r="AO46" s="29" t="s">
        <v>588</v>
      </c>
      <c r="AP46" s="41">
        <v>6</v>
      </c>
      <c r="AQ46" s="165">
        <v>3</v>
      </c>
      <c r="AR46" s="41">
        <v>6</v>
      </c>
      <c r="AS46" s="126" t="str">
        <f t="shared" si="5"/>
        <v xml:space="preserve">1200 (L) 800 (l) 1165 (h) </v>
      </c>
      <c r="AT46" s="41">
        <v>9</v>
      </c>
      <c r="AU46" s="37">
        <v>7</v>
      </c>
      <c r="AV46" s="41">
        <f t="shared" si="6"/>
        <v>63</v>
      </c>
      <c r="AW46" s="165">
        <v>189</v>
      </c>
      <c r="AX46" s="168">
        <f t="shared" si="7"/>
        <v>378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1000</v>
      </c>
      <c r="BE46" s="115">
        <v>26</v>
      </c>
      <c r="BF46" s="19" t="s">
        <v>1002</v>
      </c>
      <c r="BG46" s="15" t="s">
        <v>1004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 t="s">
        <v>156</v>
      </c>
      <c r="BP46" s="41" t="s">
        <v>157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871</v>
      </c>
      <c r="DD46" s="2" t="s">
        <v>870</v>
      </c>
      <c r="DE46" s="23" t="s">
        <v>317</v>
      </c>
      <c r="DF46" s="1" t="s">
        <v>589</v>
      </c>
      <c r="DG46" s="23" t="s">
        <v>359</v>
      </c>
      <c r="DH46" s="1" t="s">
        <v>590</v>
      </c>
      <c r="DI46" s="23" t="s">
        <v>210</v>
      </c>
      <c r="DJ46" s="1" t="s">
        <v>591</v>
      </c>
      <c r="DK46" s="23" t="s">
        <v>592</v>
      </c>
      <c r="DL46" s="1" t="s">
        <v>169</v>
      </c>
      <c r="DM46" s="59" t="str">
        <f t="shared" ref="DM46:DM68" si="25">B46</f>
        <v>PMB00010GARBR03C1501</v>
      </c>
      <c r="DO46" s="59" t="s">
        <v>867</v>
      </c>
      <c r="DP46" s="62" t="s">
        <v>823</v>
      </c>
      <c r="DQ46" s="62" t="s">
        <v>823</v>
      </c>
      <c r="DR46" s="59" t="s">
        <v>260</v>
      </c>
      <c r="DS46" s="59" t="s">
        <v>261</v>
      </c>
      <c r="DT46" s="59" t="s">
        <v>937</v>
      </c>
      <c r="DU46" s="59" t="s">
        <v>172</v>
      </c>
      <c r="DV46" s="62" t="s">
        <v>593</v>
      </c>
      <c r="DW46" s="59" t="s">
        <v>173</v>
      </c>
      <c r="DX46" s="62" t="s">
        <v>820</v>
      </c>
      <c r="DY46" s="59" t="s">
        <v>832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22"/>
        <v>PMB00010GARBR03C1501</v>
      </c>
      <c r="EF46" s="66" t="s">
        <v>585</v>
      </c>
      <c r="EG46" s="66" t="s">
        <v>587</v>
      </c>
      <c r="EH46" s="66" t="s">
        <v>1052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45" customHeight="1">
      <c r="A47" s="144" t="s">
        <v>615</v>
      </c>
      <c r="B47" s="148" t="s">
        <v>616</v>
      </c>
      <c r="C47" s="37">
        <v>50</v>
      </c>
      <c r="D47" s="158">
        <v>10</v>
      </c>
      <c r="E47" s="15" t="s">
        <v>1030</v>
      </c>
      <c r="F47" s="19" t="s">
        <v>967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24"/>
        <v>25 GG</v>
      </c>
      <c r="Q47" s="19" t="s">
        <v>335</v>
      </c>
      <c r="R47" s="15" t="s">
        <v>826</v>
      </c>
      <c r="T47" s="19" t="s">
        <v>133</v>
      </c>
      <c r="U47" s="1" t="s">
        <v>134</v>
      </c>
      <c r="V47" s="23" t="s">
        <v>135</v>
      </c>
      <c r="W47" s="1" t="s">
        <v>246</v>
      </c>
      <c r="X47" s="23" t="s">
        <v>136</v>
      </c>
      <c r="Y47" s="15" t="s">
        <v>1084</v>
      </c>
      <c r="Z47" s="19" t="s">
        <v>617</v>
      </c>
      <c r="AA47" s="1" t="s">
        <v>1086</v>
      </c>
      <c r="AB47" s="23" t="s">
        <v>1104</v>
      </c>
      <c r="AC47" s="1" t="s">
        <v>139</v>
      </c>
      <c r="AD47" s="19" t="s">
        <v>975</v>
      </c>
      <c r="AE47" s="1" t="s">
        <v>1098</v>
      </c>
      <c r="AF47" s="23" t="s">
        <v>979</v>
      </c>
      <c r="AG47" s="1" t="s">
        <v>584</v>
      </c>
      <c r="AH47" s="46" t="str">
        <f t="shared" si="3"/>
        <v xml:space="preserve">125 (L) 96 (l) 130 (h) </v>
      </c>
      <c r="AI47" s="1" t="s">
        <v>143</v>
      </c>
      <c r="AJ47" s="32" t="s">
        <v>618</v>
      </c>
      <c r="AK47" s="1" t="s">
        <v>145</v>
      </c>
      <c r="AL47" s="23" t="s">
        <v>988</v>
      </c>
      <c r="AM47" s="1" t="s">
        <v>146</v>
      </c>
      <c r="AN47" s="129" t="str">
        <f t="shared" si="4"/>
        <v xml:space="preserve">394 (L) 263 (l) 145 (h) </v>
      </c>
      <c r="AO47" s="29" t="s">
        <v>619</v>
      </c>
      <c r="AP47" s="41">
        <v>6</v>
      </c>
      <c r="AQ47" s="165">
        <v>3</v>
      </c>
      <c r="AR47" s="41">
        <v>6.3</v>
      </c>
      <c r="AS47" s="126" t="str">
        <f t="shared" si="5"/>
        <v xml:space="preserve">1200 (L) 800 (l) 1165 (h) </v>
      </c>
      <c r="AT47" s="41">
        <v>9</v>
      </c>
      <c r="AU47" s="37">
        <v>7</v>
      </c>
      <c r="AV47" s="41">
        <f t="shared" si="6"/>
        <v>63</v>
      </c>
      <c r="AW47" s="165">
        <v>189</v>
      </c>
      <c r="AX47" s="168">
        <f t="shared" si="7"/>
        <v>396.9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1000</v>
      </c>
      <c r="BE47" s="115">
        <v>26</v>
      </c>
      <c r="BF47" s="19" t="s">
        <v>1002</v>
      </c>
      <c r="BG47" s="15" t="s">
        <v>1004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871</v>
      </c>
      <c r="DD47" s="2" t="s">
        <v>870</v>
      </c>
      <c r="DE47" s="23" t="s">
        <v>317</v>
      </c>
      <c r="DF47" s="1" t="s">
        <v>620</v>
      </c>
      <c r="DG47" s="23" t="s">
        <v>164</v>
      </c>
      <c r="DH47" s="1" t="s">
        <v>621</v>
      </c>
      <c r="DI47" s="23" t="s">
        <v>210</v>
      </c>
      <c r="DJ47" s="1" t="s">
        <v>622</v>
      </c>
      <c r="DK47" s="23" t="s">
        <v>623</v>
      </c>
      <c r="DL47" s="1" t="s">
        <v>169</v>
      </c>
      <c r="DM47" s="59" t="str">
        <f t="shared" si="25"/>
        <v>PMB00050GARBR03C1101</v>
      </c>
      <c r="DO47" s="59" t="s">
        <v>624</v>
      </c>
      <c r="DP47" s="62" t="s">
        <v>823</v>
      </c>
      <c r="DQ47" s="59" t="s">
        <v>170</v>
      </c>
      <c r="DR47" s="59" t="s">
        <v>260</v>
      </c>
      <c r="DS47" s="59" t="s">
        <v>261</v>
      </c>
      <c r="DT47" s="59" t="s">
        <v>937</v>
      </c>
      <c r="DU47" s="59" t="s">
        <v>172</v>
      </c>
      <c r="DV47" s="62" t="s">
        <v>593</v>
      </c>
      <c r="DW47" s="59" t="s">
        <v>173</v>
      </c>
      <c r="DX47" s="62" t="s">
        <v>820</v>
      </c>
      <c r="DY47" s="59" t="s">
        <v>832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22"/>
        <v>PMB00050GARBR03C1101</v>
      </c>
      <c r="EF47" s="66" t="s">
        <v>585</v>
      </c>
      <c r="EG47" s="66" t="s">
        <v>587</v>
      </c>
      <c r="EH47" s="66" t="s">
        <v>1052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45" customHeight="1">
      <c r="A48" s="144" t="s">
        <v>594</v>
      </c>
      <c r="B48" s="148" t="s">
        <v>595</v>
      </c>
      <c r="C48" s="37">
        <v>25</v>
      </c>
      <c r="D48" s="158">
        <v>20</v>
      </c>
      <c r="E48" s="15" t="s">
        <v>1026</v>
      </c>
      <c r="F48" s="19" t="s">
        <v>966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24"/>
        <v>25 GG</v>
      </c>
      <c r="Q48" s="19" t="s">
        <v>335</v>
      </c>
      <c r="R48" s="15" t="s">
        <v>826</v>
      </c>
      <c r="T48" s="19" t="s">
        <v>133</v>
      </c>
      <c r="U48" s="1" t="s">
        <v>134</v>
      </c>
      <c r="V48" s="23" t="s">
        <v>135</v>
      </c>
      <c r="W48" s="1" t="s">
        <v>246</v>
      </c>
      <c r="X48" s="23" t="s">
        <v>136</v>
      </c>
      <c r="Y48" s="15" t="s">
        <v>247</v>
      </c>
      <c r="Z48" s="19" t="s">
        <v>596</v>
      </c>
      <c r="AA48" s="1" t="s">
        <v>1086</v>
      </c>
      <c r="AB48" s="23" t="s">
        <v>1104</v>
      </c>
      <c r="AC48" s="1" t="s">
        <v>139</v>
      </c>
      <c r="AD48" s="19" t="s">
        <v>975</v>
      </c>
      <c r="AE48" s="1" t="s">
        <v>1098</v>
      </c>
      <c r="AF48" s="23" t="s">
        <v>979</v>
      </c>
      <c r="AG48" s="1" t="s">
        <v>584</v>
      </c>
      <c r="AH48" s="46" t="str">
        <f t="shared" si="3"/>
        <v xml:space="preserve">125 (L) 96 (l) 130 (h) </v>
      </c>
      <c r="AI48" s="1" t="s">
        <v>143</v>
      </c>
      <c r="AJ48" s="32" t="s">
        <v>597</v>
      </c>
      <c r="AK48" s="1" t="s">
        <v>145</v>
      </c>
      <c r="AL48" s="23" t="s">
        <v>988</v>
      </c>
      <c r="AM48" s="1" t="s">
        <v>146</v>
      </c>
      <c r="AN48" s="129" t="str">
        <f t="shared" si="4"/>
        <v xml:space="preserve">394 (L) 263 (l) 145 (h) </v>
      </c>
      <c r="AO48" s="29" t="s">
        <v>598</v>
      </c>
      <c r="AP48" s="41">
        <v>6</v>
      </c>
      <c r="AQ48" s="165">
        <v>3</v>
      </c>
      <c r="AR48" s="41">
        <v>6.6</v>
      </c>
      <c r="AS48" s="126" t="str">
        <f t="shared" si="5"/>
        <v xml:space="preserve">1200 (L) 800 (l) 1165 (h) </v>
      </c>
      <c r="AT48" s="41">
        <v>9</v>
      </c>
      <c r="AU48" s="37">
        <v>7</v>
      </c>
      <c r="AV48" s="41">
        <f t="shared" si="6"/>
        <v>63</v>
      </c>
      <c r="AW48" s="165">
        <v>189</v>
      </c>
      <c r="AX48" s="168">
        <f t="shared" si="7"/>
        <v>415.79999999999995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1000</v>
      </c>
      <c r="BE48" s="115">
        <v>26</v>
      </c>
      <c r="BF48" s="19" t="s">
        <v>1002</v>
      </c>
      <c r="BG48" s="15" t="s">
        <v>1004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871</v>
      </c>
      <c r="DD48" s="2" t="s">
        <v>870</v>
      </c>
      <c r="DE48" s="23" t="s">
        <v>317</v>
      </c>
      <c r="DF48" s="1" t="s">
        <v>599</v>
      </c>
      <c r="DG48" s="23" t="s">
        <v>164</v>
      </c>
      <c r="DH48" s="1" t="s">
        <v>600</v>
      </c>
      <c r="DI48" s="23" t="s">
        <v>417</v>
      </c>
      <c r="DJ48" s="1" t="s">
        <v>601</v>
      </c>
      <c r="DK48" s="23" t="s">
        <v>602</v>
      </c>
      <c r="DL48" s="1" t="s">
        <v>169</v>
      </c>
      <c r="DM48" s="59" t="str">
        <f t="shared" si="25"/>
        <v>PMB00025GARBR03C1501</v>
      </c>
      <c r="DO48" s="59" t="s">
        <v>868</v>
      </c>
      <c r="DP48" s="62" t="s">
        <v>823</v>
      </c>
      <c r="DQ48" s="59" t="s">
        <v>170</v>
      </c>
      <c r="DR48" s="59" t="s">
        <v>260</v>
      </c>
      <c r="DS48" s="59" t="s">
        <v>261</v>
      </c>
      <c r="DT48" s="59" t="s">
        <v>937</v>
      </c>
      <c r="DU48" s="59" t="s">
        <v>172</v>
      </c>
      <c r="DV48" s="62" t="s">
        <v>593</v>
      </c>
      <c r="DW48" s="59" t="s">
        <v>173</v>
      </c>
      <c r="DX48" s="62" t="s">
        <v>820</v>
      </c>
      <c r="DY48" s="59" t="s">
        <v>832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22"/>
        <v>PMB00025GARBR03C1501</v>
      </c>
      <c r="EF48" s="66" t="s">
        <v>585</v>
      </c>
      <c r="EG48" s="66" t="s">
        <v>587</v>
      </c>
      <c r="EH48" s="66" t="s">
        <v>1052</v>
      </c>
      <c r="EI48" s="76">
        <v>125</v>
      </c>
      <c r="EJ48" s="76">
        <v>96</v>
      </c>
      <c r="EK48" s="76">
        <v>130</v>
      </c>
      <c r="EL48" s="76">
        <v>394</v>
      </c>
      <c r="EM48" s="76">
        <v>263</v>
      </c>
      <c r="EN48" s="76">
        <v>145</v>
      </c>
      <c r="EO48" s="72">
        <v>1200</v>
      </c>
      <c r="EP48" s="72">
        <v>800</v>
      </c>
      <c r="EQ48" s="77">
        <v>1165</v>
      </c>
    </row>
    <row r="49" spans="1:147" ht="17.45" customHeight="1">
      <c r="A49" s="144" t="s">
        <v>997</v>
      </c>
      <c r="B49" s="148" t="s">
        <v>471</v>
      </c>
      <c r="C49" s="37">
        <v>10</v>
      </c>
      <c r="D49" s="158">
        <v>12</v>
      </c>
      <c r="E49" s="15" t="s">
        <v>1025</v>
      </c>
      <c r="F49" s="19" t="s">
        <v>354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24"/>
        <v>25 GG</v>
      </c>
      <c r="Q49" s="19" t="s">
        <v>335</v>
      </c>
      <c r="R49" s="15" t="s">
        <v>826</v>
      </c>
      <c r="T49" s="19" t="s">
        <v>133</v>
      </c>
      <c r="U49" s="1" t="s">
        <v>134</v>
      </c>
      <c r="V49" s="23" t="s">
        <v>135</v>
      </c>
      <c r="W49" s="1" t="s">
        <v>1077</v>
      </c>
      <c r="X49" s="23" t="s">
        <v>136</v>
      </c>
      <c r="Y49" s="15" t="s">
        <v>137</v>
      </c>
      <c r="Z49" s="19" t="s">
        <v>138</v>
      </c>
      <c r="AA49" s="1" t="s">
        <v>1093</v>
      </c>
      <c r="AB49" s="23" t="s">
        <v>1102</v>
      </c>
      <c r="AC49" s="1" t="s">
        <v>139</v>
      </c>
      <c r="AD49" s="19" t="s">
        <v>975</v>
      </c>
      <c r="AE49" s="1" t="s">
        <v>1098</v>
      </c>
      <c r="AF49" s="23" t="s">
        <v>140</v>
      </c>
      <c r="AG49" s="1" t="s">
        <v>141</v>
      </c>
      <c r="AH49" s="46" t="str">
        <f t="shared" si="3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988</v>
      </c>
      <c r="AM49" s="1" t="s">
        <v>146</v>
      </c>
      <c r="AN49" s="129" t="str">
        <f t="shared" si="4"/>
        <v xml:space="preserve">230 (L) 200 (l) 85 (h) </v>
      </c>
      <c r="AO49" s="29" t="s">
        <v>472</v>
      </c>
      <c r="AP49" s="41">
        <v>4</v>
      </c>
      <c r="AQ49" s="165">
        <v>0.48</v>
      </c>
      <c r="AR49" s="41">
        <v>1.38</v>
      </c>
      <c r="AS49" s="126" t="str">
        <f t="shared" si="5"/>
        <v xml:space="preserve">1200 (L) 800 (l) 1085 (h) </v>
      </c>
      <c r="AT49" s="41">
        <v>20</v>
      </c>
      <c r="AU49" s="37">
        <v>11</v>
      </c>
      <c r="AV49" s="41">
        <f t="shared" si="6"/>
        <v>220</v>
      </c>
      <c r="AW49" s="165">
        <v>105.6</v>
      </c>
      <c r="AX49" s="168">
        <f t="shared" si="7"/>
        <v>303.59999999999997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1000</v>
      </c>
      <c r="BE49" s="115">
        <v>26</v>
      </c>
      <c r="BF49" s="19" t="s">
        <v>1002</v>
      </c>
      <c r="BG49" s="15" t="s">
        <v>1004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>
        <v>23</v>
      </c>
      <c r="BP49" s="41">
        <v>15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871</v>
      </c>
      <c r="DD49" s="2" t="s">
        <v>870</v>
      </c>
      <c r="DE49" s="23" t="s">
        <v>162</v>
      </c>
      <c r="DF49" s="1" t="s">
        <v>473</v>
      </c>
      <c r="DG49" s="23" t="s">
        <v>359</v>
      </c>
      <c r="DH49" s="1" t="s">
        <v>474</v>
      </c>
      <c r="DI49" s="23" t="s">
        <v>361</v>
      </c>
      <c r="DJ49" s="1" t="s">
        <v>475</v>
      </c>
      <c r="DK49" s="23" t="s">
        <v>476</v>
      </c>
      <c r="DL49" s="1" t="s">
        <v>169</v>
      </c>
      <c r="DM49" s="59" t="str">
        <f t="shared" si="25"/>
        <v>PF00050</v>
      </c>
      <c r="DO49" s="59" t="s">
        <v>863</v>
      </c>
      <c r="DP49" s="62" t="s">
        <v>823</v>
      </c>
      <c r="DQ49" s="59" t="s">
        <v>170</v>
      </c>
      <c r="DR49" s="59" t="s">
        <v>171</v>
      </c>
      <c r="DS49" s="59" t="s">
        <v>896</v>
      </c>
      <c r="DT49" s="59" t="s">
        <v>935</v>
      </c>
      <c r="DU49" s="59" t="s">
        <v>172</v>
      </c>
      <c r="DV49" s="59" t="s">
        <v>818</v>
      </c>
      <c r="DW49" s="59" t="s">
        <v>173</v>
      </c>
      <c r="DX49" s="59" t="s">
        <v>820</v>
      </c>
      <c r="DY49" s="59" t="s">
        <v>832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22"/>
        <v>PF00050</v>
      </c>
      <c r="EF49" s="66" t="s">
        <v>142</v>
      </c>
      <c r="EG49" s="66" t="s">
        <v>460</v>
      </c>
      <c r="EH49" s="66" t="s">
        <v>1042</v>
      </c>
      <c r="EI49" s="76">
        <v>110</v>
      </c>
      <c r="EJ49" s="76">
        <v>80</v>
      </c>
      <c r="EK49" s="76">
        <v>70</v>
      </c>
      <c r="EL49" s="76">
        <v>230</v>
      </c>
      <c r="EM49" s="76">
        <v>200</v>
      </c>
      <c r="EN49" s="76">
        <v>85</v>
      </c>
      <c r="EO49" s="72">
        <v>1200</v>
      </c>
      <c r="EP49" s="72">
        <v>800</v>
      </c>
      <c r="EQ49" s="77">
        <v>1085</v>
      </c>
    </row>
    <row r="50" spans="1:147" ht="17.45" customHeight="1">
      <c r="A50" s="144" t="s">
        <v>125</v>
      </c>
      <c r="B50" s="148" t="s">
        <v>126</v>
      </c>
      <c r="C50" s="37">
        <v>10</v>
      </c>
      <c r="D50" s="158">
        <v>12</v>
      </c>
      <c r="E50" s="15" t="s">
        <v>1025</v>
      </c>
      <c r="F50" s="19" t="s">
        <v>354</v>
      </c>
      <c r="G50" s="15" t="s">
        <v>127</v>
      </c>
      <c r="H50" s="23" t="s">
        <v>128</v>
      </c>
      <c r="I50" s="1" t="s">
        <v>129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24"/>
        <v>25 GG</v>
      </c>
      <c r="Q50" s="19" t="s">
        <v>335</v>
      </c>
      <c r="R50" s="15" t="s">
        <v>826</v>
      </c>
      <c r="T50" s="19" t="s">
        <v>133</v>
      </c>
      <c r="U50" s="1" t="s">
        <v>134</v>
      </c>
      <c r="V50" s="23" t="s">
        <v>135</v>
      </c>
      <c r="W50" s="1" t="s">
        <v>1077</v>
      </c>
      <c r="X50" s="23" t="s">
        <v>136</v>
      </c>
      <c r="Y50" s="15" t="s">
        <v>137</v>
      </c>
      <c r="Z50" s="19" t="s">
        <v>138</v>
      </c>
      <c r="AA50" s="1" t="s">
        <v>1093</v>
      </c>
      <c r="AB50" s="23" t="s">
        <v>1102</v>
      </c>
      <c r="AC50" s="1" t="s">
        <v>139</v>
      </c>
      <c r="AD50" s="19" t="s">
        <v>975</v>
      </c>
      <c r="AE50" s="1" t="s">
        <v>1098</v>
      </c>
      <c r="AF50" s="23" t="s">
        <v>140</v>
      </c>
      <c r="AG50" s="1" t="s">
        <v>141</v>
      </c>
      <c r="AH50" s="46" t="str">
        <f t="shared" si="3"/>
        <v xml:space="preserve">110 (L) 80 (l) 70 (h) </v>
      </c>
      <c r="AI50" s="1" t="s">
        <v>143</v>
      </c>
      <c r="AJ50" s="32" t="s">
        <v>144</v>
      </c>
      <c r="AK50" s="1" t="s">
        <v>145</v>
      </c>
      <c r="AL50" s="23" t="s">
        <v>988</v>
      </c>
      <c r="AM50" s="1" t="s">
        <v>146</v>
      </c>
      <c r="AN50" s="129" t="str">
        <f t="shared" si="4"/>
        <v xml:space="preserve">387 (L) 233 (l) 80 (h) </v>
      </c>
      <c r="AO50" s="29" t="s">
        <v>148</v>
      </c>
      <c r="AP50" s="41">
        <f>2*4</f>
        <v>8</v>
      </c>
      <c r="AQ50" s="165">
        <v>0.96</v>
      </c>
      <c r="AR50" s="41">
        <v>2.76</v>
      </c>
      <c r="AS50" s="126" t="str">
        <f t="shared" si="5"/>
        <v xml:space="preserve">1200 (L) 800 (l) 1430 (h) </v>
      </c>
      <c r="AT50" s="41">
        <v>10</v>
      </c>
      <c r="AU50" s="37">
        <v>16</v>
      </c>
      <c r="AV50" s="41">
        <f t="shared" si="6"/>
        <v>160</v>
      </c>
      <c r="AW50" s="165">
        <v>153.6</v>
      </c>
      <c r="AX50" s="168">
        <f t="shared" si="7"/>
        <v>441.59999999999997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1000</v>
      </c>
      <c r="BE50" s="115">
        <v>26</v>
      </c>
      <c r="BF50" s="19" t="s">
        <v>1002</v>
      </c>
      <c r="BG50" s="15" t="s">
        <v>1004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 t="s">
        <v>156</v>
      </c>
      <c r="BP50" s="41" t="s">
        <v>157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871</v>
      </c>
      <c r="DD50" s="2" t="s">
        <v>870</v>
      </c>
      <c r="DE50" s="23" t="s">
        <v>162</v>
      </c>
      <c r="DF50" s="1" t="s">
        <v>163</v>
      </c>
      <c r="DG50" s="23" t="s">
        <v>164</v>
      </c>
      <c r="DH50" s="1" t="s">
        <v>165</v>
      </c>
      <c r="DI50" s="23" t="s">
        <v>166</v>
      </c>
      <c r="DJ50" s="1" t="s">
        <v>167</v>
      </c>
      <c r="DK50" s="23" t="s">
        <v>168</v>
      </c>
      <c r="DL50" s="1" t="s">
        <v>169</v>
      </c>
      <c r="DM50" s="59" t="str">
        <f t="shared" si="25"/>
        <v>PBD00010GARVS41C0201</v>
      </c>
      <c r="DO50" s="59" t="s">
        <v>863</v>
      </c>
      <c r="DP50" s="62" t="s">
        <v>823</v>
      </c>
      <c r="DQ50" s="59" t="s">
        <v>170</v>
      </c>
      <c r="DR50" s="59" t="s">
        <v>171</v>
      </c>
      <c r="DS50" s="59" t="s">
        <v>896</v>
      </c>
      <c r="DT50" s="59" t="s">
        <v>935</v>
      </c>
      <c r="DU50" s="59" t="s">
        <v>172</v>
      </c>
      <c r="DV50" s="59" t="s">
        <v>818</v>
      </c>
      <c r="DW50" s="59" t="s">
        <v>173</v>
      </c>
      <c r="DX50" s="59" t="s">
        <v>820</v>
      </c>
      <c r="DY50" s="59" t="s">
        <v>832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22"/>
        <v>PBD00010GARVS41C0201</v>
      </c>
      <c r="EF50" s="66" t="s">
        <v>142</v>
      </c>
      <c r="EG50" s="66" t="s">
        <v>147</v>
      </c>
      <c r="EH50" s="66" t="s">
        <v>1046</v>
      </c>
      <c r="EI50" s="76">
        <v>110</v>
      </c>
      <c r="EJ50" s="76">
        <v>80</v>
      </c>
      <c r="EK50" s="76">
        <v>70</v>
      </c>
      <c r="EL50" s="76">
        <v>387</v>
      </c>
      <c r="EM50" s="76">
        <v>233</v>
      </c>
      <c r="EN50" s="76">
        <v>80</v>
      </c>
      <c r="EO50" s="72">
        <v>1200</v>
      </c>
      <c r="EP50" s="72">
        <v>800</v>
      </c>
      <c r="EQ50" s="77">
        <v>1430</v>
      </c>
    </row>
    <row r="51" spans="1:147" ht="17.45" customHeight="1">
      <c r="A51" s="144" t="s">
        <v>603</v>
      </c>
      <c r="B51" s="148" t="s">
        <v>604</v>
      </c>
      <c r="C51" s="37">
        <v>25</v>
      </c>
      <c r="D51" s="158">
        <v>10</v>
      </c>
      <c r="E51" s="15" t="s">
        <v>1026</v>
      </c>
      <c r="F51" s="19" t="s">
        <v>966</v>
      </c>
      <c r="G51" s="15" t="s">
        <v>127</v>
      </c>
      <c r="H51" s="23" t="s">
        <v>128</v>
      </c>
      <c r="I51" s="1" t="s">
        <v>605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24"/>
        <v>25 GG</v>
      </c>
      <c r="Q51" s="19" t="s">
        <v>335</v>
      </c>
      <c r="R51" s="15" t="s">
        <v>826</v>
      </c>
      <c r="T51" s="19" t="s">
        <v>133</v>
      </c>
      <c r="U51" s="1" t="s">
        <v>134</v>
      </c>
      <c r="V51" s="23" t="s">
        <v>135</v>
      </c>
      <c r="W51" s="1" t="s">
        <v>246</v>
      </c>
      <c r="X51" s="23" t="s">
        <v>136</v>
      </c>
      <c r="Y51" s="15" t="s">
        <v>1085</v>
      </c>
      <c r="Z51" s="19" t="s">
        <v>606</v>
      </c>
      <c r="AA51" s="1" t="s">
        <v>1086</v>
      </c>
      <c r="AB51" s="23" t="s">
        <v>1104</v>
      </c>
      <c r="AC51" s="1" t="s">
        <v>139</v>
      </c>
      <c r="AD51" s="19" t="s">
        <v>975</v>
      </c>
      <c r="AE51" s="1" t="s">
        <v>1098</v>
      </c>
      <c r="AF51" s="23" t="s">
        <v>140</v>
      </c>
      <c r="AG51" s="1" t="s">
        <v>141</v>
      </c>
      <c r="AH51" s="46" t="str">
        <f t="shared" si="3"/>
        <v xml:space="preserve">109 (L) 85 (l) 93 (h) </v>
      </c>
      <c r="AI51" s="1" t="s">
        <v>143</v>
      </c>
      <c r="AJ51" s="32" t="s">
        <v>608</v>
      </c>
      <c r="AK51" s="1" t="s">
        <v>145</v>
      </c>
      <c r="AL51" s="23" t="s">
        <v>988</v>
      </c>
      <c r="AM51" s="1" t="s">
        <v>146</v>
      </c>
      <c r="AN51" s="129" t="str">
        <f t="shared" si="4"/>
        <v xml:space="preserve">337 (L) 204 (l) 110 (h) </v>
      </c>
      <c r="AO51" s="29" t="s">
        <v>610</v>
      </c>
      <c r="AP51" s="41">
        <v>6</v>
      </c>
      <c r="AQ51" s="165">
        <v>1.5</v>
      </c>
      <c r="AR51" s="41">
        <v>2.88</v>
      </c>
      <c r="AS51" s="126" t="str">
        <f t="shared" si="5"/>
        <v xml:space="preserve">1200 (L) 800 (l) 1140 (h) </v>
      </c>
      <c r="AT51" s="41">
        <v>12</v>
      </c>
      <c r="AU51" s="37">
        <v>9</v>
      </c>
      <c r="AV51" s="41">
        <f t="shared" si="6"/>
        <v>108</v>
      </c>
      <c r="AW51" s="165">
        <v>162</v>
      </c>
      <c r="AX51" s="168">
        <f t="shared" si="7"/>
        <v>311.03999999999996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1000</v>
      </c>
      <c r="BE51" s="115">
        <v>26</v>
      </c>
      <c r="BF51" s="19" t="s">
        <v>1002</v>
      </c>
      <c r="BG51" s="15" t="s">
        <v>1004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>
        <v>0.6</v>
      </c>
      <c r="BR51" s="116">
        <v>0.6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871</v>
      </c>
      <c r="DD51" s="2" t="s">
        <v>870</v>
      </c>
      <c r="DE51" s="23" t="s">
        <v>317</v>
      </c>
      <c r="DF51" s="1" t="s">
        <v>611</v>
      </c>
      <c r="DG51" s="23" t="s">
        <v>164</v>
      </c>
      <c r="DH51" s="1" t="s">
        <v>612</v>
      </c>
      <c r="DI51" s="23" t="s">
        <v>417</v>
      </c>
      <c r="DJ51" s="1" t="s">
        <v>613</v>
      </c>
      <c r="DK51" s="23" t="s">
        <v>614</v>
      </c>
      <c r="DL51" s="1" t="s">
        <v>169</v>
      </c>
      <c r="DM51" s="59" t="str">
        <f t="shared" si="25"/>
        <v>PMB00025GARVS02C0301</v>
      </c>
      <c r="DO51" s="59" t="s">
        <v>902</v>
      </c>
      <c r="DP51" s="62" t="s">
        <v>823</v>
      </c>
      <c r="DQ51" s="59" t="s">
        <v>170</v>
      </c>
      <c r="DR51" s="59" t="s">
        <v>260</v>
      </c>
      <c r="DS51" s="59" t="s">
        <v>261</v>
      </c>
      <c r="DT51" s="59" t="s">
        <v>937</v>
      </c>
      <c r="DU51" s="59" t="s">
        <v>172</v>
      </c>
      <c r="DV51" s="62" t="s">
        <v>593</v>
      </c>
      <c r="DW51" s="59" t="s">
        <v>173</v>
      </c>
      <c r="DX51" s="62" t="s">
        <v>820</v>
      </c>
      <c r="DY51" s="59" t="s">
        <v>832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22"/>
        <v>PMB00025GARVS02C0301</v>
      </c>
      <c r="EF51" s="66" t="s">
        <v>607</v>
      </c>
      <c r="EG51" s="66" t="s">
        <v>609</v>
      </c>
      <c r="EH51" s="66" t="s">
        <v>1044</v>
      </c>
      <c r="EI51" s="76">
        <v>109</v>
      </c>
      <c r="EJ51" s="76">
        <v>85</v>
      </c>
      <c r="EK51" s="76">
        <v>93</v>
      </c>
      <c r="EL51" s="76">
        <v>337</v>
      </c>
      <c r="EM51" s="76">
        <v>204</v>
      </c>
      <c r="EN51" s="76">
        <v>110</v>
      </c>
      <c r="EO51" s="72">
        <v>1200</v>
      </c>
      <c r="EP51" s="72">
        <v>800</v>
      </c>
      <c r="EQ51" s="77">
        <v>1140</v>
      </c>
    </row>
    <row r="52" spans="1:147" ht="17.45" customHeight="1">
      <c r="A52" s="144" t="s">
        <v>690</v>
      </c>
      <c r="B52" s="148" t="s">
        <v>691</v>
      </c>
      <c r="C52" s="37">
        <v>150</v>
      </c>
      <c r="D52" s="158">
        <v>1</v>
      </c>
      <c r="E52" s="15" t="s">
        <v>1031</v>
      </c>
      <c r="F52" s="19" t="s">
        <v>545</v>
      </c>
      <c r="G52" s="15" t="s">
        <v>692</v>
      </c>
      <c r="H52" s="23" t="s">
        <v>181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24"/>
        <v xml:space="preserve">25 GG </v>
      </c>
      <c r="Q52" s="19" t="s">
        <v>335</v>
      </c>
      <c r="R52" s="15" t="s">
        <v>826</v>
      </c>
      <c r="T52" s="19" t="s">
        <v>133</v>
      </c>
      <c r="U52" s="1" t="s">
        <v>134</v>
      </c>
      <c r="V52" s="23" t="s">
        <v>135</v>
      </c>
      <c r="W52" s="1" t="s">
        <v>246</v>
      </c>
      <c r="X52" s="23" t="s">
        <v>136</v>
      </c>
      <c r="Y52" s="15" t="s">
        <v>545</v>
      </c>
      <c r="Z52" s="19" t="s">
        <v>682</v>
      </c>
      <c r="AA52" s="1" t="s">
        <v>1086</v>
      </c>
      <c r="AB52" s="23" t="s">
        <v>1104</v>
      </c>
      <c r="AC52" s="1" t="s">
        <v>139</v>
      </c>
      <c r="AD52" s="19" t="s">
        <v>975</v>
      </c>
      <c r="AE52" s="1" t="s">
        <v>1098</v>
      </c>
      <c r="AF52" s="23" t="s">
        <v>185</v>
      </c>
      <c r="AG52" s="1" t="s">
        <v>186</v>
      </c>
      <c r="AH52" s="46" t="str">
        <f t="shared" si="3"/>
        <v xml:space="preserve">134 (L) 25 (l) 120 (h) </v>
      </c>
      <c r="AI52" s="1" t="s">
        <v>143</v>
      </c>
      <c r="AJ52" s="32" t="s">
        <v>683</v>
      </c>
      <c r="AK52" s="1" t="s">
        <v>145</v>
      </c>
      <c r="AL52" s="23" t="s">
        <v>988</v>
      </c>
      <c r="AM52" s="1" t="s">
        <v>146</v>
      </c>
      <c r="AN52" s="129" t="str">
        <f t="shared" si="4"/>
        <v xml:space="preserve">358 (L) 234 (l) 100 (h) </v>
      </c>
      <c r="AO52" s="29" t="s">
        <v>694</v>
      </c>
      <c r="AP52" s="41">
        <v>12</v>
      </c>
      <c r="AQ52" s="165">
        <v>1.8</v>
      </c>
      <c r="AR52" s="41">
        <v>4.68</v>
      </c>
      <c r="AS52" s="126" t="str">
        <f t="shared" si="5"/>
        <v xml:space="preserve">1200 (L) 800 (l) 1150 (h) </v>
      </c>
      <c r="AT52" s="41">
        <v>10</v>
      </c>
      <c r="AU52" s="37">
        <v>10</v>
      </c>
      <c r="AV52" s="41">
        <f t="shared" si="6"/>
        <v>100</v>
      </c>
      <c r="AW52" s="165">
        <v>180</v>
      </c>
      <c r="AX52" s="168">
        <f t="shared" si="7"/>
        <v>468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1000</v>
      </c>
      <c r="BE52" s="115">
        <v>26</v>
      </c>
      <c r="BF52" s="19" t="s">
        <v>1002</v>
      </c>
      <c r="BG52" s="15" t="s">
        <v>1004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 t="s">
        <v>1059</v>
      </c>
      <c r="BR52" s="116" t="s">
        <v>1059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871</v>
      </c>
      <c r="DD52" s="2" t="s">
        <v>870</v>
      </c>
      <c r="DE52" s="23" t="s">
        <v>317</v>
      </c>
      <c r="DF52" s="1" t="s">
        <v>695</v>
      </c>
      <c r="DG52" s="23" t="s">
        <v>164</v>
      </c>
      <c r="DH52" s="1" t="s">
        <v>696</v>
      </c>
      <c r="DI52" s="23" t="s">
        <v>697</v>
      </c>
      <c r="DJ52" s="1" t="s">
        <v>698</v>
      </c>
      <c r="DK52" s="23" t="s">
        <v>699</v>
      </c>
      <c r="DL52" s="1" t="s">
        <v>169</v>
      </c>
      <c r="DM52" s="59" t="str">
        <f t="shared" si="25"/>
        <v>PMB00150GARTR15C2401</v>
      </c>
      <c r="DO52" s="59" t="s">
        <v>905</v>
      </c>
      <c r="DP52" s="62" t="s">
        <v>823</v>
      </c>
      <c r="DQ52" s="59" t="s">
        <v>170</v>
      </c>
      <c r="DR52" s="59" t="s">
        <v>260</v>
      </c>
      <c r="DS52" s="59" t="s">
        <v>261</v>
      </c>
      <c r="DT52" s="59" t="s">
        <v>937</v>
      </c>
      <c r="DU52" s="59" t="s">
        <v>172</v>
      </c>
      <c r="DV52" s="59" t="s">
        <v>865</v>
      </c>
      <c r="DW52" s="59" t="s">
        <v>173</v>
      </c>
      <c r="DX52" s="62" t="s">
        <v>820</v>
      </c>
      <c r="DY52" s="59" t="s">
        <v>832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22"/>
        <v>PMB00150GARTR15C2401</v>
      </c>
      <c r="EF52" s="66" t="s">
        <v>187</v>
      </c>
      <c r="EG52" s="66" t="s">
        <v>693</v>
      </c>
      <c r="EH52" s="66" t="s">
        <v>1043</v>
      </c>
      <c r="EI52" s="76">
        <v>134</v>
      </c>
      <c r="EJ52" s="76">
        <v>25</v>
      </c>
      <c r="EK52" s="76">
        <v>120</v>
      </c>
      <c r="EL52" s="76">
        <v>358</v>
      </c>
      <c r="EM52" s="76">
        <v>234</v>
      </c>
      <c r="EN52" s="76">
        <v>100</v>
      </c>
      <c r="EO52" s="72">
        <v>1200</v>
      </c>
      <c r="EP52" s="72">
        <v>800</v>
      </c>
      <c r="EQ52" s="77">
        <v>1150</v>
      </c>
    </row>
    <row r="53" spans="1:147" ht="17.45" customHeight="1">
      <c r="A53" s="144" t="s">
        <v>927</v>
      </c>
      <c r="B53" s="148" t="s">
        <v>762</v>
      </c>
      <c r="C53" s="37">
        <v>100</v>
      </c>
      <c r="D53" s="158">
        <v>3</v>
      </c>
      <c r="E53" s="15" t="s">
        <v>1029</v>
      </c>
      <c r="F53" s="19" t="s">
        <v>965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24"/>
        <v>25 GG</v>
      </c>
      <c r="Q53" s="19" t="s">
        <v>335</v>
      </c>
      <c r="R53" s="15" t="s">
        <v>826</v>
      </c>
      <c r="T53" s="19" t="s">
        <v>133</v>
      </c>
      <c r="U53" s="1" t="s">
        <v>134</v>
      </c>
      <c r="V53" s="23" t="s">
        <v>135</v>
      </c>
      <c r="W53" s="1" t="s">
        <v>928</v>
      </c>
      <c r="X53" s="23" t="s">
        <v>136</v>
      </c>
      <c r="Y53" s="15" t="s">
        <v>627</v>
      </c>
      <c r="Z53" s="19" t="s">
        <v>973</v>
      </c>
      <c r="AA53" s="1" t="s">
        <v>1086</v>
      </c>
      <c r="AB53" s="23" t="s">
        <v>1108</v>
      </c>
      <c r="AC53" s="1" t="s">
        <v>439</v>
      </c>
      <c r="AD53" s="19" t="s">
        <v>975</v>
      </c>
      <c r="AE53" s="1" t="s">
        <v>1098</v>
      </c>
      <c r="AF53" s="23" t="s">
        <v>628</v>
      </c>
      <c r="AG53" s="1" t="s">
        <v>629</v>
      </c>
      <c r="AH53" s="46" t="str">
        <f t="shared" si="3"/>
        <v xml:space="preserve">220 (L) 50 (l) 250 (h) </v>
      </c>
      <c r="AI53" s="1" t="s">
        <v>143</v>
      </c>
      <c r="AJ53" s="32" t="s">
        <v>763</v>
      </c>
      <c r="AK53" s="1" t="s">
        <v>189</v>
      </c>
      <c r="AL53" s="23" t="s">
        <v>988</v>
      </c>
      <c r="AM53" s="1" t="s">
        <v>146</v>
      </c>
      <c r="AN53" s="129" t="str">
        <f t="shared" si="4"/>
        <v xml:space="preserve">390 (L) 270 (l) 140 (h) </v>
      </c>
      <c r="AO53" s="29" t="s">
        <v>764</v>
      </c>
      <c r="AP53" s="41">
        <v>6</v>
      </c>
      <c r="AQ53" s="165">
        <v>1.8</v>
      </c>
      <c r="AR53" s="41">
        <v>3.24</v>
      </c>
      <c r="AS53" s="126" t="str">
        <f t="shared" si="5"/>
        <v xml:space="preserve">1200 (L) 800 (l) 1130 (h) </v>
      </c>
      <c r="AT53" s="41">
        <v>8</v>
      </c>
      <c r="AU53" s="37">
        <v>7</v>
      </c>
      <c r="AV53" s="41">
        <f t="shared" si="6"/>
        <v>56</v>
      </c>
      <c r="AW53" s="165">
        <v>100.8</v>
      </c>
      <c r="AX53" s="168">
        <f t="shared" si="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1000</v>
      </c>
      <c r="BE53" s="115">
        <v>26</v>
      </c>
      <c r="BF53" s="19" t="s">
        <v>1002</v>
      </c>
      <c r="BG53" s="15" t="s">
        <v>1004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871</v>
      </c>
      <c r="DD53" s="2" t="s">
        <v>870</v>
      </c>
      <c r="DF53" s="1" t="s">
        <v>765</v>
      </c>
      <c r="DG53" s="23" t="s">
        <v>164</v>
      </c>
      <c r="DH53" s="1" t="s">
        <v>766</v>
      </c>
      <c r="DI53" s="23" t="s">
        <v>767</v>
      </c>
      <c r="DJ53" s="1" t="s">
        <v>768</v>
      </c>
      <c r="DK53" s="23" t="s">
        <v>769</v>
      </c>
      <c r="DL53" s="1" t="s">
        <v>169</v>
      </c>
      <c r="DM53" s="59" t="str">
        <f t="shared" si="25"/>
        <v>PMG00100GARBS07C1102</v>
      </c>
      <c r="DN53" s="59" t="s">
        <v>770</v>
      </c>
      <c r="DO53" s="59" t="s">
        <v>920</v>
      </c>
      <c r="DP53" s="62" t="s">
        <v>823</v>
      </c>
      <c r="DQ53" s="59" t="s">
        <v>771</v>
      </c>
      <c r="DR53" s="59" t="s">
        <v>922</v>
      </c>
      <c r="DS53" s="59" t="s">
        <v>261</v>
      </c>
      <c r="DT53" s="59" t="s">
        <v>945</v>
      </c>
      <c r="DU53" s="59" t="s">
        <v>172</v>
      </c>
      <c r="DV53" s="59" t="s">
        <v>910</v>
      </c>
      <c r="DW53" s="59" t="s">
        <v>173</v>
      </c>
      <c r="DX53" s="60" t="s">
        <v>911</v>
      </c>
      <c r="DY53" s="59" t="s">
        <v>832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22"/>
        <v>PMG00100GARBS07C1102</v>
      </c>
      <c r="EF53" s="66" t="s">
        <v>630</v>
      </c>
      <c r="EG53" s="66" t="s">
        <v>632</v>
      </c>
      <c r="EH53" s="66" t="s">
        <v>1053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45" customHeight="1">
      <c r="A54" s="144" t="s">
        <v>625</v>
      </c>
      <c r="B54" s="148" t="s">
        <v>626</v>
      </c>
      <c r="C54" s="37">
        <v>100</v>
      </c>
      <c r="D54" s="158">
        <v>3</v>
      </c>
      <c r="E54" s="15" t="s">
        <v>1029</v>
      </c>
      <c r="F54" s="19" t="s">
        <v>965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24"/>
        <v>25 GG</v>
      </c>
      <c r="Q54" s="19" t="s">
        <v>335</v>
      </c>
      <c r="R54" s="15" t="s">
        <v>826</v>
      </c>
      <c r="T54" s="19" t="s">
        <v>133</v>
      </c>
      <c r="U54" s="1" t="s">
        <v>134</v>
      </c>
      <c r="V54" s="23" t="s">
        <v>135</v>
      </c>
      <c r="W54" s="1" t="s">
        <v>246</v>
      </c>
      <c r="X54" s="23" t="s">
        <v>136</v>
      </c>
      <c r="Y54" s="15" t="s">
        <v>627</v>
      </c>
      <c r="Z54" s="19" t="s">
        <v>973</v>
      </c>
      <c r="AA54" s="1" t="s">
        <v>1086</v>
      </c>
      <c r="AB54" s="23" t="s">
        <v>1104</v>
      </c>
      <c r="AC54" s="1" t="s">
        <v>139</v>
      </c>
      <c r="AD54" s="19" t="s">
        <v>975</v>
      </c>
      <c r="AE54" s="1" t="s">
        <v>1098</v>
      </c>
      <c r="AF54" s="23" t="s">
        <v>628</v>
      </c>
      <c r="AG54" s="1" t="s">
        <v>629</v>
      </c>
      <c r="AH54" s="46" t="str">
        <f t="shared" si="3"/>
        <v xml:space="preserve">220 (L) 50 (l) 250 (h) </v>
      </c>
      <c r="AI54" s="1" t="s">
        <v>143</v>
      </c>
      <c r="AJ54" s="32" t="s">
        <v>631</v>
      </c>
      <c r="AK54" s="1" t="s">
        <v>189</v>
      </c>
      <c r="AL54" s="23" t="s">
        <v>988</v>
      </c>
      <c r="AM54" s="1" t="s">
        <v>146</v>
      </c>
      <c r="AN54" s="129" t="str">
        <f t="shared" si="4"/>
        <v xml:space="preserve">390 (L) 270 (l) 140 (h) </v>
      </c>
      <c r="AO54" s="29" t="s">
        <v>633</v>
      </c>
      <c r="AP54" s="41">
        <v>6</v>
      </c>
      <c r="AQ54" s="165">
        <v>1.8</v>
      </c>
      <c r="AR54" s="41">
        <v>3.24</v>
      </c>
      <c r="AS54" s="126" t="str">
        <f t="shared" si="5"/>
        <v xml:space="preserve">1200 (L) 800 (l) 1130 (h) </v>
      </c>
      <c r="AT54" s="41">
        <v>8</v>
      </c>
      <c r="AU54" s="37">
        <v>7</v>
      </c>
      <c r="AV54" s="41">
        <f t="shared" si="6"/>
        <v>56</v>
      </c>
      <c r="AW54" s="165">
        <v>100.8</v>
      </c>
      <c r="AX54" s="168">
        <f t="shared" si="7"/>
        <v>181.44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1000</v>
      </c>
      <c r="BE54" s="115">
        <v>26</v>
      </c>
      <c r="BF54" s="19" t="s">
        <v>1002</v>
      </c>
      <c r="BG54" s="15" t="s">
        <v>1004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871</v>
      </c>
      <c r="DD54" s="2" t="s">
        <v>870</v>
      </c>
      <c r="DE54" s="23" t="s">
        <v>317</v>
      </c>
      <c r="DF54" s="1" t="s">
        <v>634</v>
      </c>
      <c r="DG54" s="23" t="s">
        <v>164</v>
      </c>
      <c r="DH54" s="1" t="s">
        <v>635</v>
      </c>
      <c r="DI54" s="23" t="s">
        <v>636</v>
      </c>
      <c r="DJ54" s="1" t="s">
        <v>637</v>
      </c>
      <c r="DK54" s="23" t="s">
        <v>638</v>
      </c>
      <c r="DL54" s="1" t="s">
        <v>169</v>
      </c>
      <c r="DM54" s="59" t="str">
        <f t="shared" si="25"/>
        <v>PMB00100GARBS32C1101</v>
      </c>
      <c r="DO54" s="59" t="s">
        <v>639</v>
      </c>
      <c r="DP54" s="62" t="s">
        <v>823</v>
      </c>
      <c r="DQ54" s="59" t="s">
        <v>170</v>
      </c>
      <c r="DR54" s="59" t="s">
        <v>260</v>
      </c>
      <c r="DS54" s="59" t="s">
        <v>261</v>
      </c>
      <c r="DT54" s="59" t="s">
        <v>937</v>
      </c>
      <c r="DU54" s="59" t="s">
        <v>172</v>
      </c>
      <c r="DV54" s="59" t="s">
        <v>910</v>
      </c>
      <c r="DW54" s="59" t="s">
        <v>173</v>
      </c>
      <c r="DX54" s="60" t="s">
        <v>911</v>
      </c>
      <c r="DY54" s="59" t="s">
        <v>832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22"/>
        <v>PMB00100GARBS32C1101</v>
      </c>
      <c r="EF54" s="66" t="s">
        <v>630</v>
      </c>
      <c r="EG54" s="66" t="s">
        <v>632</v>
      </c>
      <c r="EH54" s="66" t="s">
        <v>1053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45" customHeight="1">
      <c r="A55" s="144" t="s">
        <v>640</v>
      </c>
      <c r="B55" s="148" t="s">
        <v>641</v>
      </c>
      <c r="C55" s="37">
        <v>125</v>
      </c>
      <c r="D55" s="158">
        <v>3</v>
      </c>
      <c r="E55" s="15" t="s">
        <v>1023</v>
      </c>
      <c r="F55" s="19" t="s">
        <v>183</v>
      </c>
      <c r="G55" s="15" t="s">
        <v>127</v>
      </c>
      <c r="H55" s="23" t="s">
        <v>199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24"/>
        <v>25 GG</v>
      </c>
      <c r="Q55" s="19" t="s">
        <v>335</v>
      </c>
      <c r="R55" s="15" t="s">
        <v>826</v>
      </c>
      <c r="T55" s="19" t="s">
        <v>133</v>
      </c>
      <c r="U55" s="1" t="s">
        <v>134</v>
      </c>
      <c r="V55" s="23" t="s">
        <v>135</v>
      </c>
      <c r="W55" s="1" t="s">
        <v>246</v>
      </c>
      <c r="X55" s="23" t="s">
        <v>136</v>
      </c>
      <c r="Y55" s="15" t="s">
        <v>642</v>
      </c>
      <c r="Z55" s="19" t="s">
        <v>643</v>
      </c>
      <c r="AA55" s="1" t="s">
        <v>1086</v>
      </c>
      <c r="AB55" s="23" t="s">
        <v>1104</v>
      </c>
      <c r="AC55" s="1" t="s">
        <v>139</v>
      </c>
      <c r="AD55" s="19" t="s">
        <v>975</v>
      </c>
      <c r="AE55" s="1" t="s">
        <v>1098</v>
      </c>
      <c r="AF55" s="23" t="s">
        <v>628</v>
      </c>
      <c r="AG55" s="1" t="s">
        <v>629</v>
      </c>
      <c r="AH55" s="46" t="str">
        <f t="shared" si="3"/>
        <v xml:space="preserve">220 (L) 50 (l) 250 (h) </v>
      </c>
      <c r="AI55" s="1" t="s">
        <v>143</v>
      </c>
      <c r="AJ55" s="32" t="s">
        <v>644</v>
      </c>
      <c r="AK55" s="1" t="s">
        <v>189</v>
      </c>
      <c r="AL55" s="23" t="s">
        <v>988</v>
      </c>
      <c r="AM55" s="1" t="s">
        <v>146</v>
      </c>
      <c r="AN55" s="129" t="str">
        <f t="shared" si="4"/>
        <v xml:space="preserve">390 (L) 270 (l) 140 (h) </v>
      </c>
      <c r="AO55" s="29" t="s">
        <v>645</v>
      </c>
      <c r="AP55" s="41">
        <v>6</v>
      </c>
      <c r="AQ55" s="165">
        <v>2.25</v>
      </c>
      <c r="AR55" s="41">
        <v>4.68</v>
      </c>
      <c r="AS55" s="126" t="str">
        <f t="shared" si="5"/>
        <v xml:space="preserve">1200 (L) 800 (l) 1130 (h) </v>
      </c>
      <c r="AT55" s="41">
        <v>8</v>
      </c>
      <c r="AU55" s="37">
        <v>7</v>
      </c>
      <c r="AV55" s="41">
        <f t="shared" si="6"/>
        <v>56</v>
      </c>
      <c r="AW55" s="165">
        <v>126</v>
      </c>
      <c r="AX55" s="168">
        <f t="shared" si="7"/>
        <v>262.08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1000</v>
      </c>
      <c r="BE55" s="115">
        <v>26</v>
      </c>
      <c r="BF55" s="19" t="s">
        <v>1002</v>
      </c>
      <c r="BG55" s="15" t="s">
        <v>1004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>
        <v>0.6</v>
      </c>
      <c r="BR55" s="116">
        <v>0.6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871</v>
      </c>
      <c r="DD55" s="2" t="s">
        <v>870</v>
      </c>
      <c r="DE55" s="23" t="s">
        <v>317</v>
      </c>
      <c r="DF55" s="1" t="s">
        <v>646</v>
      </c>
      <c r="DG55" s="23" t="s">
        <v>164</v>
      </c>
      <c r="DH55" s="1" t="s">
        <v>647</v>
      </c>
      <c r="DI55" s="23" t="s">
        <v>636</v>
      </c>
      <c r="DJ55" s="1" t="s">
        <v>648</v>
      </c>
      <c r="DK55" s="23" t="s">
        <v>649</v>
      </c>
      <c r="DL55" s="1" t="s">
        <v>169</v>
      </c>
      <c r="DM55" s="59" t="str">
        <f t="shared" si="25"/>
        <v>PMB00125GARBS06C1101</v>
      </c>
      <c r="DO55" s="59" t="s">
        <v>650</v>
      </c>
      <c r="DP55" s="62" t="s">
        <v>823</v>
      </c>
      <c r="DQ55" s="59" t="s">
        <v>170</v>
      </c>
      <c r="DR55" s="59" t="s">
        <v>260</v>
      </c>
      <c r="DS55" s="59" t="s">
        <v>261</v>
      </c>
      <c r="DT55" s="59" t="s">
        <v>937</v>
      </c>
      <c r="DU55" s="59" t="s">
        <v>172</v>
      </c>
      <c r="DV55" s="59" t="s">
        <v>910</v>
      </c>
      <c r="DW55" s="59" t="s">
        <v>173</v>
      </c>
      <c r="DX55" s="60" t="s">
        <v>911</v>
      </c>
      <c r="DY55" s="59" t="s">
        <v>832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22"/>
        <v>PMB00125GARBS06C1101</v>
      </c>
      <c r="EF55" s="66" t="s">
        <v>630</v>
      </c>
      <c r="EG55" s="66" t="s">
        <v>632</v>
      </c>
      <c r="EH55" s="66" t="s">
        <v>1053</v>
      </c>
      <c r="EI55" s="76">
        <v>220</v>
      </c>
      <c r="EJ55" s="76">
        <v>50</v>
      </c>
      <c r="EK55" s="76">
        <v>250</v>
      </c>
      <c r="EL55" s="76">
        <v>390</v>
      </c>
      <c r="EM55" s="76">
        <v>270</v>
      </c>
      <c r="EN55" s="76">
        <v>140</v>
      </c>
      <c r="EO55" s="72">
        <v>1200</v>
      </c>
      <c r="EP55" s="72">
        <v>800</v>
      </c>
      <c r="EQ55" s="77">
        <v>1130</v>
      </c>
    </row>
    <row r="56" spans="1:147" ht="17.45" customHeight="1">
      <c r="A56" s="144" t="s">
        <v>679</v>
      </c>
      <c r="B56" s="148" t="s">
        <v>680</v>
      </c>
      <c r="C56" s="37">
        <v>150</v>
      </c>
      <c r="D56" s="158">
        <v>1</v>
      </c>
      <c r="E56" s="15" t="s">
        <v>1031</v>
      </c>
      <c r="F56" s="19" t="s">
        <v>545</v>
      </c>
      <c r="G56" s="15" t="s">
        <v>681</v>
      </c>
      <c r="H56" s="23" t="s">
        <v>181</v>
      </c>
      <c r="I56" s="1" t="s">
        <v>129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24"/>
        <v xml:space="preserve">21 GG </v>
      </c>
      <c r="Q56" s="19" t="s">
        <v>335</v>
      </c>
      <c r="R56" s="15" t="s">
        <v>826</v>
      </c>
      <c r="T56" s="19" t="s">
        <v>133</v>
      </c>
      <c r="U56" s="1" t="s">
        <v>134</v>
      </c>
      <c r="V56" s="23" t="s">
        <v>135</v>
      </c>
      <c r="W56" s="1" t="s">
        <v>246</v>
      </c>
      <c r="X56" s="23" t="s">
        <v>136</v>
      </c>
      <c r="Y56" s="15" t="s">
        <v>545</v>
      </c>
      <c r="Z56" s="19" t="s">
        <v>682</v>
      </c>
      <c r="AA56" s="1" t="s">
        <v>1086</v>
      </c>
      <c r="AB56" s="23" t="s">
        <v>1104</v>
      </c>
      <c r="AC56" s="1" t="s">
        <v>139</v>
      </c>
      <c r="AD56" s="19" t="s">
        <v>975</v>
      </c>
      <c r="AE56" s="1" t="s">
        <v>1098</v>
      </c>
      <c r="AF56" s="23" t="s">
        <v>185</v>
      </c>
      <c r="AG56" s="1" t="s">
        <v>186</v>
      </c>
      <c r="AH56" s="46" t="str">
        <f t="shared" si="3"/>
        <v xml:space="preserve">134 (L) 25 (l) 120 (h) </v>
      </c>
      <c r="AI56" s="1" t="s">
        <v>143</v>
      </c>
      <c r="AJ56" s="32" t="s">
        <v>683</v>
      </c>
      <c r="AK56" s="1" t="s">
        <v>145</v>
      </c>
      <c r="AL56" s="23" t="s">
        <v>988</v>
      </c>
      <c r="AM56" s="1" t="s">
        <v>146</v>
      </c>
      <c r="AN56" s="129" t="str">
        <f t="shared" si="4"/>
        <v xml:space="preserve">312 (L) 250 (l) 149 (h) </v>
      </c>
      <c r="AO56" s="29" t="s">
        <v>684</v>
      </c>
      <c r="AP56" s="41">
        <v>18</v>
      </c>
      <c r="AQ56" s="165">
        <v>2.7</v>
      </c>
      <c r="AR56" s="41">
        <v>7.02</v>
      </c>
      <c r="AS56" s="126" t="str">
        <f t="shared" si="5"/>
        <v xml:space="preserve">1200 (L) 800 (l) 1193 (h) </v>
      </c>
      <c r="AT56" s="41">
        <v>11</v>
      </c>
      <c r="AU56" s="37">
        <v>7</v>
      </c>
      <c r="AV56" s="41">
        <f t="shared" si="6"/>
        <v>77</v>
      </c>
      <c r="AW56" s="165">
        <v>207.9</v>
      </c>
      <c r="AX56" s="168">
        <f t="shared" si="7"/>
        <v>540.54</v>
      </c>
      <c r="AY56" s="1" t="s">
        <v>149</v>
      </c>
      <c r="AZ56" s="23" t="s">
        <v>150</v>
      </c>
      <c r="BA56" s="1" t="s">
        <v>151</v>
      </c>
      <c r="BB56" s="23" t="s">
        <v>152</v>
      </c>
      <c r="BC56" s="15" t="s">
        <v>153</v>
      </c>
      <c r="BD56" s="19" t="s">
        <v>1000</v>
      </c>
      <c r="BE56" s="115">
        <v>26</v>
      </c>
      <c r="BF56" s="19" t="s">
        <v>1002</v>
      </c>
      <c r="BG56" s="15" t="s">
        <v>1004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1082</v>
      </c>
      <c r="BN56" s="41">
        <v>261</v>
      </c>
      <c r="BO56" s="37">
        <v>23</v>
      </c>
      <c r="BP56" s="41">
        <v>15</v>
      </c>
      <c r="BQ56" s="115" t="s">
        <v>1059</v>
      </c>
      <c r="BR56" s="116" t="s">
        <v>1059</v>
      </c>
      <c r="BS56" s="115">
        <v>13</v>
      </c>
      <c r="BT56" s="32">
        <v>0.63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871</v>
      </c>
      <c r="DD56" s="2" t="s">
        <v>870</v>
      </c>
      <c r="DE56" s="23" t="s">
        <v>317</v>
      </c>
      <c r="DF56" s="1" t="s">
        <v>685</v>
      </c>
      <c r="DG56" s="23" t="s">
        <v>164</v>
      </c>
      <c r="DH56" s="1" t="s">
        <v>686</v>
      </c>
      <c r="DI56" s="23" t="s">
        <v>687</v>
      </c>
      <c r="DJ56" s="1" t="s">
        <v>688</v>
      </c>
      <c r="DK56" s="23" t="s">
        <v>689</v>
      </c>
      <c r="DL56" s="1" t="s">
        <v>169</v>
      </c>
      <c r="DM56" s="59" t="str">
        <f t="shared" si="25"/>
        <v>PMB00150GARTR15C1201</v>
      </c>
      <c r="DO56" s="59" t="s">
        <v>904</v>
      </c>
      <c r="DP56" s="62" t="s">
        <v>823</v>
      </c>
      <c r="DQ56" s="59" t="s">
        <v>170</v>
      </c>
      <c r="DR56" s="59" t="s">
        <v>260</v>
      </c>
      <c r="DS56" s="59" t="s">
        <v>261</v>
      </c>
      <c r="DT56" s="59" t="s">
        <v>937</v>
      </c>
      <c r="DU56" s="59" t="s">
        <v>172</v>
      </c>
      <c r="DV56" s="59" t="s">
        <v>865</v>
      </c>
      <c r="DW56" s="59" t="s">
        <v>173</v>
      </c>
      <c r="DX56" s="62" t="s">
        <v>820</v>
      </c>
      <c r="DY56" s="59" t="s">
        <v>832</v>
      </c>
      <c r="DZ56" s="62" t="s">
        <v>174</v>
      </c>
      <c r="EA56" s="62" t="s">
        <v>175</v>
      </c>
      <c r="EB56" s="62" t="s">
        <v>176</v>
      </c>
      <c r="EC56" s="62" t="s">
        <v>177</v>
      </c>
      <c r="EE56" s="66" t="str">
        <f t="shared" si="22"/>
        <v>PMB00150GARTR15C1201</v>
      </c>
      <c r="EF56" s="66" t="s">
        <v>187</v>
      </c>
      <c r="EG56" s="66" t="s">
        <v>254</v>
      </c>
      <c r="EH56" s="66" t="s">
        <v>1054</v>
      </c>
      <c r="EI56" s="76">
        <v>134</v>
      </c>
      <c r="EJ56" s="76">
        <v>25</v>
      </c>
      <c r="EK56" s="76">
        <v>120</v>
      </c>
      <c r="EL56" s="76">
        <v>312</v>
      </c>
      <c r="EM56" s="76">
        <v>250</v>
      </c>
      <c r="EN56" s="76">
        <v>149</v>
      </c>
      <c r="EO56" s="72">
        <v>1200</v>
      </c>
      <c r="EP56" s="72">
        <v>800</v>
      </c>
      <c r="EQ56" s="77">
        <v>1193</v>
      </c>
    </row>
    <row r="57" spans="1:147" ht="17.45" customHeight="1">
      <c r="A57" s="144" t="s">
        <v>1113</v>
      </c>
      <c r="B57" s="148" t="s">
        <v>544</v>
      </c>
      <c r="C57" s="37">
        <v>150</v>
      </c>
      <c r="D57" s="158">
        <v>1</v>
      </c>
      <c r="E57" s="15" t="s">
        <v>217</v>
      </c>
      <c r="F57" s="19" t="s">
        <v>545</v>
      </c>
      <c r="G57" s="15" t="s">
        <v>546</v>
      </c>
      <c r="H57" s="23" t="s">
        <v>199</v>
      </c>
      <c r="I57" s="1" t="s">
        <v>405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24"/>
        <v>21 GG</v>
      </c>
      <c r="Q57" s="19" t="s">
        <v>546</v>
      </c>
      <c r="R57" s="15" t="s">
        <v>546</v>
      </c>
      <c r="T57" s="19" t="s">
        <v>291</v>
      </c>
      <c r="U57" s="1" t="s">
        <v>547</v>
      </c>
      <c r="V57" s="23" t="s">
        <v>548</v>
      </c>
      <c r="W57" s="1" t="s">
        <v>1137</v>
      </c>
      <c r="X57" s="23" t="s">
        <v>136</v>
      </c>
      <c r="Y57" s="15" t="s">
        <v>545</v>
      </c>
      <c r="Z57" s="19" t="s">
        <v>545</v>
      </c>
      <c r="AA57" s="1" t="s">
        <v>549</v>
      </c>
      <c r="AB57" s="23" t="s">
        <v>1107</v>
      </c>
      <c r="AC57" s="1" t="s">
        <v>132</v>
      </c>
      <c r="AD57" s="19" t="s">
        <v>975</v>
      </c>
      <c r="AE57" s="1" t="s">
        <v>1101</v>
      </c>
      <c r="AF57" s="23" t="s">
        <v>550</v>
      </c>
      <c r="AG57" s="1" t="s">
        <v>423</v>
      </c>
      <c r="AH57" s="46" t="str">
        <f t="shared" si="3"/>
        <v xml:space="preserve">167 (L) 120 (l) 30 (h) </v>
      </c>
      <c r="AI57" s="1" t="s">
        <v>143</v>
      </c>
      <c r="AJ57" s="32" t="s">
        <v>552</v>
      </c>
      <c r="AK57" s="1" t="s">
        <v>189</v>
      </c>
      <c r="AL57" s="23" t="s">
        <v>988</v>
      </c>
      <c r="AM57" s="1" t="s">
        <v>146</v>
      </c>
      <c r="AN57" s="129" t="str">
        <f t="shared" si="4"/>
        <v xml:space="preserve">274 (L) 186 (l) 120 (h) </v>
      </c>
      <c r="AO57" s="29" t="s">
        <v>554</v>
      </c>
      <c r="AP57" s="41">
        <v>8</v>
      </c>
      <c r="AQ57" s="165">
        <v>1.2</v>
      </c>
      <c r="AR57" s="41">
        <v>1.2</v>
      </c>
      <c r="AS57" s="126" t="str">
        <f t="shared" si="5"/>
        <v xml:space="preserve">1200 (L) 800 (l) 1110 (h) </v>
      </c>
      <c r="AT57" s="41">
        <v>16</v>
      </c>
      <c r="AU57" s="37">
        <v>8</v>
      </c>
      <c r="AV57" s="41">
        <f t="shared" si="6"/>
        <v>128</v>
      </c>
      <c r="AW57" s="165">
        <f t="shared" ref="AW57:AW58" si="26">AV57*AQ57</f>
        <v>153.6</v>
      </c>
      <c r="AX57" s="168">
        <f t="shared" si="7"/>
        <v>153.6</v>
      </c>
      <c r="AY57" s="1" t="s">
        <v>217</v>
      </c>
      <c r="AZ57" s="23" t="s">
        <v>217</v>
      </c>
      <c r="BA57" s="1" t="s">
        <v>555</v>
      </c>
      <c r="BB57" s="23" t="s">
        <v>931</v>
      </c>
      <c r="BC57" s="15" t="s">
        <v>153</v>
      </c>
      <c r="BD57" s="19" t="s">
        <v>1000</v>
      </c>
      <c r="BE57" s="115">
        <v>24</v>
      </c>
      <c r="BF57" s="19" t="s">
        <v>1003</v>
      </c>
      <c r="BG57" s="15" t="s">
        <v>1004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556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871</v>
      </c>
      <c r="DD57" s="2" t="s">
        <v>870</v>
      </c>
      <c r="DF57" s="1" t="s">
        <v>557</v>
      </c>
      <c r="DG57" s="23" t="s">
        <v>558</v>
      </c>
      <c r="DH57" s="1" t="s">
        <v>559</v>
      </c>
      <c r="DI57" s="23" t="s">
        <v>560</v>
      </c>
      <c r="DJ57" s="1" t="s">
        <v>561</v>
      </c>
      <c r="DK57" s="23" t="s">
        <v>562</v>
      </c>
      <c r="DL57" s="1" t="s">
        <v>169</v>
      </c>
      <c r="DM57" s="59" t="str">
        <f t="shared" si="25"/>
        <v>PF00095</v>
      </c>
      <c r="DO57" s="59" t="s">
        <v>932</v>
      </c>
      <c r="DP57" s="62" t="s">
        <v>848</v>
      </c>
      <c r="DQ57" s="59" t="s">
        <v>563</v>
      </c>
      <c r="DR57" s="59" t="s">
        <v>836</v>
      </c>
      <c r="DS57" s="59" t="s">
        <v>564</v>
      </c>
      <c r="DT57" s="59" t="s">
        <v>943</v>
      </c>
      <c r="DU57" s="59" t="s">
        <v>845</v>
      </c>
      <c r="DV57" s="59" t="s">
        <v>819</v>
      </c>
      <c r="DW57" s="59" t="s">
        <v>1019</v>
      </c>
      <c r="DX57" s="60" t="s">
        <v>911</v>
      </c>
      <c r="DY57" s="59" t="s">
        <v>832</v>
      </c>
      <c r="DZ57" s="62" t="s">
        <v>217</v>
      </c>
      <c r="EA57" s="62" t="s">
        <v>217</v>
      </c>
      <c r="EB57" s="62" t="s">
        <v>176</v>
      </c>
      <c r="EC57" s="62" t="s">
        <v>565</v>
      </c>
      <c r="EE57" s="66" t="str">
        <f t="shared" si="22"/>
        <v>PF00095</v>
      </c>
      <c r="EF57" s="66" t="s">
        <v>551</v>
      </c>
      <c r="EG57" s="66" t="s">
        <v>553</v>
      </c>
      <c r="EH57" s="66" t="s">
        <v>1055</v>
      </c>
      <c r="EI57" s="76">
        <v>167</v>
      </c>
      <c r="EJ57" s="76">
        <v>120</v>
      </c>
      <c r="EK57" s="76">
        <v>30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45" customHeight="1">
      <c r="A58" s="144" t="s">
        <v>1114</v>
      </c>
      <c r="B58" s="148" t="s">
        <v>566</v>
      </c>
      <c r="C58" s="37">
        <v>900</v>
      </c>
      <c r="D58" s="158">
        <v>1</v>
      </c>
      <c r="E58" s="15" t="s">
        <v>217</v>
      </c>
      <c r="F58" s="19" t="s">
        <v>567</v>
      </c>
      <c r="G58" s="15" t="s">
        <v>546</v>
      </c>
      <c r="H58" s="23" t="s">
        <v>219</v>
      </c>
      <c r="I58" s="1" t="s">
        <v>1118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24"/>
        <v>21 GG</v>
      </c>
      <c r="Q58" s="19" t="s">
        <v>546</v>
      </c>
      <c r="R58" s="15" t="s">
        <v>546</v>
      </c>
      <c r="T58" s="19" t="s">
        <v>291</v>
      </c>
      <c r="U58" s="1" t="s">
        <v>547</v>
      </c>
      <c r="V58" s="23" t="s">
        <v>548</v>
      </c>
      <c r="W58" s="1" t="s">
        <v>1137</v>
      </c>
      <c r="X58" s="23" t="s">
        <v>136</v>
      </c>
      <c r="Y58" s="15" t="s">
        <v>567</v>
      </c>
      <c r="Z58" s="19" t="s">
        <v>567</v>
      </c>
      <c r="AA58" s="1" t="s">
        <v>549</v>
      </c>
      <c r="AB58" s="23" t="s">
        <v>1107</v>
      </c>
      <c r="AC58" s="1" t="s">
        <v>132</v>
      </c>
      <c r="AD58" s="19" t="s">
        <v>975</v>
      </c>
      <c r="AE58" s="1" t="s">
        <v>1101</v>
      </c>
      <c r="AF58" s="23" t="s">
        <v>568</v>
      </c>
      <c r="AG58" s="1" t="s">
        <v>529</v>
      </c>
      <c r="AH58" s="46" t="str">
        <f t="shared" si="3"/>
        <v xml:space="preserve">167 (L) 120 (l) 90 (h) </v>
      </c>
      <c r="AI58" s="1" t="s">
        <v>143</v>
      </c>
      <c r="AJ58" s="32" t="s">
        <v>570</v>
      </c>
      <c r="AK58" s="1" t="s">
        <v>189</v>
      </c>
      <c r="AL58" s="23" t="s">
        <v>988</v>
      </c>
      <c r="AM58" s="1" t="s">
        <v>146</v>
      </c>
      <c r="AN58" s="129" t="str">
        <f t="shared" si="4"/>
        <v xml:space="preserve">274 (L) 186 (l) 120 (h) </v>
      </c>
      <c r="AO58" s="29" t="s">
        <v>571</v>
      </c>
      <c r="AP58" s="41">
        <v>3</v>
      </c>
      <c r="AQ58" s="165">
        <v>2.7</v>
      </c>
      <c r="AR58" s="41">
        <v>2.7</v>
      </c>
      <c r="AS58" s="126" t="str">
        <f t="shared" si="5"/>
        <v xml:space="preserve">1200 (L) 800 (l) 1110 (h) </v>
      </c>
      <c r="AT58" s="41">
        <v>16</v>
      </c>
      <c r="AU58" s="37">
        <v>8</v>
      </c>
      <c r="AV58" s="41">
        <f t="shared" si="6"/>
        <v>128</v>
      </c>
      <c r="AW58" s="165">
        <f t="shared" si="26"/>
        <v>345.6</v>
      </c>
      <c r="AX58" s="168">
        <f t="shared" si="7"/>
        <v>345.6</v>
      </c>
      <c r="AY58" s="1" t="s">
        <v>217</v>
      </c>
      <c r="AZ58" s="23" t="s">
        <v>217</v>
      </c>
      <c r="BA58" s="1" t="s">
        <v>555</v>
      </c>
      <c r="BB58" s="23" t="s">
        <v>931</v>
      </c>
      <c r="BC58" s="15" t="s">
        <v>153</v>
      </c>
      <c r="BD58" s="19" t="s">
        <v>1000</v>
      </c>
      <c r="BE58" s="115">
        <v>24</v>
      </c>
      <c r="BF58" s="19" t="s">
        <v>1003</v>
      </c>
      <c r="BG58" s="15" t="s">
        <v>1004</v>
      </c>
      <c r="BH58" s="19" t="s">
        <v>154</v>
      </c>
      <c r="BI58" s="15" t="s">
        <v>154</v>
      </c>
      <c r="BJ58" s="19" t="s">
        <v>155</v>
      </c>
      <c r="BK58" s="15" t="s">
        <v>154</v>
      </c>
      <c r="BL58" s="19" t="s">
        <v>154</v>
      </c>
      <c r="BM58" s="37">
        <v>1046</v>
      </c>
      <c r="BN58" s="41">
        <v>249</v>
      </c>
      <c r="BO58" s="37">
        <v>24</v>
      </c>
      <c r="BP58" s="41">
        <v>16</v>
      </c>
      <c r="BQ58" s="115">
        <v>2.8</v>
      </c>
      <c r="BR58" s="116">
        <v>2.6</v>
      </c>
      <c r="BS58" s="115">
        <v>5.7</v>
      </c>
      <c r="BT58" s="32" t="s">
        <v>556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871</v>
      </c>
      <c r="DD58" s="2" t="s">
        <v>870</v>
      </c>
      <c r="DF58" s="1" t="s">
        <v>572</v>
      </c>
      <c r="DG58" s="23" t="s">
        <v>558</v>
      </c>
      <c r="DH58" s="1" t="s">
        <v>573</v>
      </c>
      <c r="DI58" s="23" t="s">
        <v>560</v>
      </c>
      <c r="DJ58" s="1" t="s">
        <v>574</v>
      </c>
      <c r="DK58" s="23" t="s">
        <v>575</v>
      </c>
      <c r="DL58" s="1" t="s">
        <v>169</v>
      </c>
      <c r="DM58" s="59" t="str">
        <f t="shared" si="25"/>
        <v>PF00107</v>
      </c>
      <c r="DO58" s="59" t="s">
        <v>933</v>
      </c>
      <c r="DP58" s="62" t="s">
        <v>848</v>
      </c>
      <c r="DQ58" s="59" t="s">
        <v>563</v>
      </c>
      <c r="DR58" s="59" t="s">
        <v>836</v>
      </c>
      <c r="DS58" s="59" t="s">
        <v>564</v>
      </c>
      <c r="DT58" s="59" t="s">
        <v>849</v>
      </c>
      <c r="DU58" s="59" t="s">
        <v>845</v>
      </c>
      <c r="DV58" s="59" t="s">
        <v>818</v>
      </c>
      <c r="DW58" s="59" t="s">
        <v>173</v>
      </c>
      <c r="DX58" s="60" t="s">
        <v>911</v>
      </c>
      <c r="DY58" s="59" t="s">
        <v>832</v>
      </c>
      <c r="DZ58" s="62" t="s">
        <v>217</v>
      </c>
      <c r="EA58" s="62" t="s">
        <v>217</v>
      </c>
      <c r="EB58" s="62" t="s">
        <v>176</v>
      </c>
      <c r="EC58" s="62" t="s">
        <v>565</v>
      </c>
      <c r="EE58" s="66" t="str">
        <f t="shared" si="22"/>
        <v>PF00107</v>
      </c>
      <c r="EF58" s="66" t="s">
        <v>569</v>
      </c>
      <c r="EG58" s="66" t="s">
        <v>553</v>
      </c>
      <c r="EH58" s="66" t="s">
        <v>1055</v>
      </c>
      <c r="EI58" s="76">
        <v>167</v>
      </c>
      <c r="EJ58" s="76">
        <v>120</v>
      </c>
      <c r="EK58" s="76">
        <v>90</v>
      </c>
      <c r="EL58" s="76">
        <v>274</v>
      </c>
      <c r="EM58" s="76">
        <v>186</v>
      </c>
      <c r="EN58" s="76">
        <v>120</v>
      </c>
      <c r="EO58" s="72">
        <v>1200</v>
      </c>
      <c r="EP58" s="72">
        <v>800</v>
      </c>
      <c r="EQ58" s="77">
        <v>1110</v>
      </c>
    </row>
    <row r="59" spans="1:147" ht="17.25" customHeight="1">
      <c r="A59" s="144" t="s">
        <v>333</v>
      </c>
      <c r="B59" s="148" t="s">
        <v>334</v>
      </c>
      <c r="C59" s="37">
        <v>125</v>
      </c>
      <c r="D59" s="158">
        <v>1</v>
      </c>
      <c r="E59" s="15" t="s">
        <v>180</v>
      </c>
      <c r="F59" s="19" t="s">
        <v>183</v>
      </c>
      <c r="G59" s="15" t="s">
        <v>335</v>
      </c>
      <c r="H59" s="23" t="s">
        <v>181</v>
      </c>
      <c r="I59" s="1" t="s">
        <v>336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>G59</f>
        <v>27 GG</v>
      </c>
      <c r="Q59" s="19" t="s">
        <v>335</v>
      </c>
      <c r="R59" s="15" t="s">
        <v>335</v>
      </c>
      <c r="T59" s="19" t="s">
        <v>221</v>
      </c>
      <c r="U59" s="1" t="s">
        <v>134</v>
      </c>
      <c r="V59" s="23" t="s">
        <v>337</v>
      </c>
      <c r="W59" s="1" t="s">
        <v>1137</v>
      </c>
      <c r="X59" s="23" t="s">
        <v>136</v>
      </c>
      <c r="Y59" s="15" t="s">
        <v>183</v>
      </c>
      <c r="Z59" s="19" t="s">
        <v>338</v>
      </c>
      <c r="AA59" s="1" t="s">
        <v>1090</v>
      </c>
      <c r="AB59" s="23" t="s">
        <v>1110</v>
      </c>
      <c r="AC59" s="1" t="s">
        <v>132</v>
      </c>
      <c r="AD59" s="19" t="s">
        <v>975</v>
      </c>
      <c r="AF59" s="23" t="s">
        <v>980</v>
      </c>
      <c r="AG59" s="1" t="s">
        <v>141</v>
      </c>
      <c r="AH59" s="46" t="str">
        <f>EI59&amp;" (L) "&amp;EJ59&amp;" (l) "&amp;EK59&amp;" (h) "</f>
        <v xml:space="preserve">110 (L) 95 (l) 80 (h) </v>
      </c>
      <c r="AI59" s="1" t="s">
        <v>143</v>
      </c>
      <c r="AJ59" s="32" t="s">
        <v>340</v>
      </c>
      <c r="AK59" s="1" t="s">
        <v>145</v>
      </c>
      <c r="AL59" s="23" t="s">
        <v>988</v>
      </c>
      <c r="AM59" s="1" t="s">
        <v>146</v>
      </c>
      <c r="AN59" s="129" t="str">
        <f>EL59&amp;" (L) "&amp;EM59&amp;" (l) "&amp;EN59&amp;" (h) "</f>
        <v xml:space="preserve">380 (L) 230 (l) 100 (h) </v>
      </c>
      <c r="AO59" s="29" t="s">
        <v>342</v>
      </c>
      <c r="AP59" s="41">
        <v>8</v>
      </c>
      <c r="AQ59" s="165">
        <v>1</v>
      </c>
      <c r="AR59" s="41">
        <v>3.2</v>
      </c>
      <c r="AS59" s="126" t="str">
        <f>EO59&amp;" (L) "&amp;EP59&amp;" (l) "&amp;EQ59&amp;" (h) "</f>
        <v xml:space="preserve">1200 (L) 800 (l) 1150 (h) </v>
      </c>
      <c r="AT59" s="41">
        <v>10</v>
      </c>
      <c r="AU59" s="37">
        <v>10</v>
      </c>
      <c r="AV59" s="41">
        <f>AT59*AU59</f>
        <v>100</v>
      </c>
      <c r="AW59" s="165">
        <v>100</v>
      </c>
      <c r="AX59" s="168">
        <f>AV59*AR59</f>
        <v>320</v>
      </c>
      <c r="AY59" s="1" t="s">
        <v>343</v>
      </c>
      <c r="AZ59" s="23" t="s">
        <v>150</v>
      </c>
      <c r="BA59" s="1" t="s">
        <v>151</v>
      </c>
      <c r="BB59" s="23" t="s">
        <v>152</v>
      </c>
      <c r="BC59" s="15" t="s">
        <v>344</v>
      </c>
      <c r="BD59" s="19" t="s">
        <v>1001</v>
      </c>
      <c r="BE59" s="115" t="s">
        <v>154</v>
      </c>
      <c r="BF59" s="19" t="s">
        <v>154</v>
      </c>
      <c r="BG59" s="15" t="s">
        <v>1004</v>
      </c>
      <c r="BH59" s="19" t="s">
        <v>154</v>
      </c>
      <c r="BI59" s="15" t="s">
        <v>154</v>
      </c>
      <c r="BJ59" s="19" t="s">
        <v>154</v>
      </c>
      <c r="BK59" s="15" t="s">
        <v>154</v>
      </c>
      <c r="BL59" s="19" t="s">
        <v>154</v>
      </c>
      <c r="BM59" s="37">
        <v>792</v>
      </c>
      <c r="BN59" s="41">
        <v>191</v>
      </c>
      <c r="BO59" s="37">
        <v>17</v>
      </c>
      <c r="BP59" s="41">
        <v>11</v>
      </c>
      <c r="BQ59" s="115">
        <v>0.7</v>
      </c>
      <c r="BR59" s="116">
        <v>0.7</v>
      </c>
      <c r="BS59" s="115">
        <v>8.9</v>
      </c>
      <c r="BT59" s="32">
        <v>0.57999999999999996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871</v>
      </c>
      <c r="DD59" s="2" t="s">
        <v>870</v>
      </c>
      <c r="DF59" s="1" t="s">
        <v>345</v>
      </c>
      <c r="DG59" s="23" t="s">
        <v>346</v>
      </c>
      <c r="DH59" s="1" t="s">
        <v>347</v>
      </c>
      <c r="DI59" s="23" t="s">
        <v>348</v>
      </c>
      <c r="DJ59" s="1" t="s">
        <v>349</v>
      </c>
      <c r="DK59" s="23" t="s">
        <v>350</v>
      </c>
      <c r="DL59" s="1" t="s">
        <v>169</v>
      </c>
      <c r="DM59" s="59" t="str">
        <f>B59</f>
        <v>PF00032</v>
      </c>
      <c r="DO59" s="59" t="s">
        <v>834</v>
      </c>
      <c r="DP59" s="62" t="s">
        <v>833</v>
      </c>
      <c r="DQ59" s="59" t="s">
        <v>835</v>
      </c>
      <c r="DR59" s="59" t="s">
        <v>836</v>
      </c>
      <c r="DS59" s="59" t="s">
        <v>837</v>
      </c>
      <c r="DT59" s="59" t="s">
        <v>939</v>
      </c>
      <c r="DV59" s="59" t="s">
        <v>818</v>
      </c>
      <c r="DW59" s="59" t="s">
        <v>173</v>
      </c>
      <c r="DX59" s="62" t="s">
        <v>820</v>
      </c>
      <c r="DY59" s="59" t="s">
        <v>832</v>
      </c>
      <c r="DZ59" s="62" t="s">
        <v>351</v>
      </c>
      <c r="EA59" s="62" t="s">
        <v>175</v>
      </c>
      <c r="EB59" s="62" t="s">
        <v>176</v>
      </c>
      <c r="EC59" s="62" t="s">
        <v>177</v>
      </c>
      <c r="EE59" s="66" t="str">
        <f>B59</f>
        <v>PF00032</v>
      </c>
      <c r="EF59" s="66" t="s">
        <v>339</v>
      </c>
      <c r="EG59" s="66" t="s">
        <v>341</v>
      </c>
      <c r="EH59" s="66" t="s">
        <v>1043</v>
      </c>
      <c r="EI59" s="76">
        <v>110</v>
      </c>
      <c r="EJ59" s="76">
        <v>95</v>
      </c>
      <c r="EK59" s="76">
        <v>80</v>
      </c>
      <c r="EL59" s="76">
        <v>380</v>
      </c>
      <c r="EM59" s="76">
        <v>230</v>
      </c>
      <c r="EN59" s="76">
        <v>100</v>
      </c>
      <c r="EO59" s="72">
        <v>1200</v>
      </c>
      <c r="EP59" s="72">
        <v>800</v>
      </c>
      <c r="EQ59" s="77">
        <v>1150</v>
      </c>
    </row>
    <row r="60" spans="1:147" ht="17.25" customHeight="1">
      <c r="A60" s="144" t="s">
        <v>333</v>
      </c>
      <c r="B60" s="148" t="s">
        <v>1151</v>
      </c>
      <c r="C60" s="37">
        <v>125</v>
      </c>
      <c r="D60" s="158">
        <v>1</v>
      </c>
      <c r="E60" s="15" t="s">
        <v>180</v>
      </c>
      <c r="F60" s="19" t="s">
        <v>183</v>
      </c>
      <c r="G60" s="15" t="s">
        <v>335</v>
      </c>
      <c r="H60" s="23" t="s">
        <v>181</v>
      </c>
      <c r="I60" s="1" t="s">
        <v>336</v>
      </c>
      <c r="J60" s="23" t="s">
        <v>130</v>
      </c>
      <c r="K60" s="48">
        <v>46171</v>
      </c>
      <c r="L60" s="19">
        <v>12</v>
      </c>
      <c r="N60" s="15" t="s">
        <v>131</v>
      </c>
      <c r="O60" s="23" t="s">
        <v>132</v>
      </c>
      <c r="P60" s="15" t="str">
        <f>G60</f>
        <v>27 GG</v>
      </c>
      <c r="Q60" s="19" t="s">
        <v>335</v>
      </c>
      <c r="R60" s="15" t="s">
        <v>335</v>
      </c>
      <c r="T60" s="19" t="s">
        <v>221</v>
      </c>
      <c r="U60" s="1" t="s">
        <v>134</v>
      </c>
      <c r="V60" s="23" t="s">
        <v>337</v>
      </c>
      <c r="W60" s="1" t="s">
        <v>1137</v>
      </c>
      <c r="X60" s="23" t="s">
        <v>136</v>
      </c>
      <c r="Y60" s="15" t="s">
        <v>183</v>
      </c>
      <c r="Z60" s="19" t="s">
        <v>338</v>
      </c>
      <c r="AA60" s="1" t="s">
        <v>1090</v>
      </c>
      <c r="AB60" s="23" t="s">
        <v>1110</v>
      </c>
      <c r="AC60" s="1" t="s">
        <v>132</v>
      </c>
      <c r="AD60" s="19" t="s">
        <v>975</v>
      </c>
      <c r="AF60" s="23" t="s">
        <v>980</v>
      </c>
      <c r="AG60" s="1" t="s">
        <v>141</v>
      </c>
      <c r="AH60" s="46" t="str">
        <f>EI60&amp;" (L) "&amp;EJ60&amp;" (l) "&amp;EK60&amp;" (h) "</f>
        <v xml:space="preserve">110 (L) 95 (l) 80 (h) </v>
      </c>
      <c r="AI60" s="1" t="s">
        <v>143</v>
      </c>
      <c r="AJ60" s="32" t="s">
        <v>340</v>
      </c>
      <c r="AK60" s="1" t="s">
        <v>189</v>
      </c>
      <c r="AL60" s="23" t="s">
        <v>988</v>
      </c>
      <c r="AM60" s="1" t="s">
        <v>146</v>
      </c>
      <c r="AN60" s="129" t="str">
        <f>EL60&amp;" (L) "&amp;EM60&amp;" (l) "&amp;EN60&amp;" (h) "</f>
        <v xml:space="preserve">386 (L) 230 (l) 94 (h) </v>
      </c>
      <c r="AO60" s="29" t="s">
        <v>342</v>
      </c>
      <c r="AP60" s="41">
        <v>8</v>
      </c>
      <c r="AQ60" s="165">
        <v>1</v>
      </c>
      <c r="AR60" s="41">
        <v>3.2</v>
      </c>
      <c r="AS60" s="126" t="str">
        <f>EO60&amp;" (L) "&amp;EP60&amp;" (l) "&amp;EQ60&amp;" (h) "</f>
        <v xml:space="preserve">1200 (L) 800 (l) 940 (h) </v>
      </c>
      <c r="AT60" s="41">
        <v>10</v>
      </c>
      <c r="AU60" s="37">
        <v>10</v>
      </c>
      <c r="AV60" s="41">
        <f>AT60*AU60</f>
        <v>100</v>
      </c>
      <c r="AW60" s="165">
        <v>100</v>
      </c>
      <c r="AX60" s="168">
        <f>AV60*AR60</f>
        <v>320</v>
      </c>
      <c r="AY60" s="1" t="s">
        <v>343</v>
      </c>
      <c r="AZ60" s="23" t="s">
        <v>150</v>
      </c>
      <c r="BA60" s="1" t="s">
        <v>151</v>
      </c>
      <c r="BB60" s="23" t="s">
        <v>152</v>
      </c>
      <c r="BC60" s="15" t="s">
        <v>344</v>
      </c>
      <c r="BD60" s="19" t="s">
        <v>1001</v>
      </c>
      <c r="BE60" s="115" t="s">
        <v>154</v>
      </c>
      <c r="BF60" s="19" t="s">
        <v>154</v>
      </c>
      <c r="BG60" s="15" t="s">
        <v>1004</v>
      </c>
      <c r="BH60" s="19" t="s">
        <v>154</v>
      </c>
      <c r="BI60" s="15" t="s">
        <v>154</v>
      </c>
      <c r="BJ60" s="19" t="s">
        <v>154</v>
      </c>
      <c r="BK60" s="15" t="s">
        <v>154</v>
      </c>
      <c r="BL60" s="19" t="s">
        <v>154</v>
      </c>
      <c r="BM60" s="37">
        <v>792</v>
      </c>
      <c r="BN60" s="41">
        <v>191</v>
      </c>
      <c r="BO60" s="37">
        <v>17</v>
      </c>
      <c r="BP60" s="41">
        <v>11</v>
      </c>
      <c r="BQ60" s="115">
        <v>0.7</v>
      </c>
      <c r="BR60" s="116">
        <v>0.7</v>
      </c>
      <c r="BS60" s="115">
        <v>8.9</v>
      </c>
      <c r="BT60" s="32">
        <v>0.57999999999999996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871</v>
      </c>
      <c r="DD60" s="2" t="s">
        <v>870</v>
      </c>
      <c r="DF60" s="1" t="s">
        <v>345</v>
      </c>
      <c r="DG60" s="23" t="s">
        <v>346</v>
      </c>
      <c r="DH60" s="1" t="s">
        <v>347</v>
      </c>
      <c r="DI60" s="23" t="s">
        <v>348</v>
      </c>
      <c r="DJ60" s="1" t="s">
        <v>349</v>
      </c>
      <c r="DK60" s="23" t="s">
        <v>350</v>
      </c>
      <c r="DL60" s="1" t="s">
        <v>169</v>
      </c>
      <c r="DM60" s="59" t="str">
        <f>B60</f>
        <v>PF00198</v>
      </c>
      <c r="DO60" s="59" t="s">
        <v>834</v>
      </c>
      <c r="DP60" s="62" t="s">
        <v>833</v>
      </c>
      <c r="DQ60" s="59" t="s">
        <v>835</v>
      </c>
      <c r="DR60" s="59" t="s">
        <v>836</v>
      </c>
      <c r="DS60" s="59" t="s">
        <v>837</v>
      </c>
      <c r="DT60" s="59" t="s">
        <v>939</v>
      </c>
      <c r="DV60" s="59" t="s">
        <v>818</v>
      </c>
      <c r="DW60" s="59" t="s">
        <v>173</v>
      </c>
      <c r="DX60" s="62" t="s">
        <v>911</v>
      </c>
      <c r="DY60" s="59" t="s">
        <v>832</v>
      </c>
      <c r="DZ60" s="62" t="s">
        <v>351</v>
      </c>
      <c r="EA60" s="62" t="s">
        <v>175</v>
      </c>
      <c r="EB60" s="62" t="s">
        <v>176</v>
      </c>
      <c r="EC60" s="62" t="s">
        <v>177</v>
      </c>
      <c r="EE60" s="66" t="str">
        <f>B60</f>
        <v>PF00198</v>
      </c>
      <c r="EF60" s="66" t="s">
        <v>339</v>
      </c>
      <c r="EG60" s="66" t="s">
        <v>1152</v>
      </c>
      <c r="EH60" s="66" t="s">
        <v>1043</v>
      </c>
      <c r="EI60" s="76">
        <v>110</v>
      </c>
      <c r="EJ60" s="76">
        <v>95</v>
      </c>
      <c r="EK60" s="76">
        <v>80</v>
      </c>
      <c r="EL60" s="76">
        <v>386</v>
      </c>
      <c r="EM60" s="76">
        <v>230</v>
      </c>
      <c r="EN60" s="76">
        <v>94</v>
      </c>
      <c r="EO60" s="72">
        <v>1200</v>
      </c>
      <c r="EP60" s="72">
        <v>800</v>
      </c>
      <c r="EQ60" s="77">
        <v>940</v>
      </c>
    </row>
    <row r="61" spans="1:147" ht="17.45" customHeight="1">
      <c r="A61" s="144" t="s">
        <v>998</v>
      </c>
      <c r="B61" s="148" t="s">
        <v>525</v>
      </c>
      <c r="C61" s="37">
        <v>125</v>
      </c>
      <c r="D61" s="158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422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24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1137</v>
      </c>
      <c r="X61" s="23" t="s">
        <v>136</v>
      </c>
      <c r="Y61" s="15" t="s">
        <v>217</v>
      </c>
      <c r="Z61" s="19" t="s">
        <v>183</v>
      </c>
      <c r="AA61" s="1" t="s">
        <v>1087</v>
      </c>
      <c r="AB61" s="23" t="s">
        <v>1103</v>
      </c>
      <c r="AC61" s="1" t="s">
        <v>139</v>
      </c>
      <c r="AD61" s="19" t="s">
        <v>974</v>
      </c>
      <c r="AF61" s="23" t="s">
        <v>929</v>
      </c>
      <c r="AG61" s="1" t="s">
        <v>423</v>
      </c>
      <c r="AH61" s="46" t="str">
        <f t="shared" si="3"/>
        <v xml:space="preserve">85 (L) 45 (l) 60 (h) </v>
      </c>
      <c r="AI61" s="1" t="s">
        <v>986</v>
      </c>
      <c r="AJ61" s="32" t="s">
        <v>425</v>
      </c>
      <c r="AK61" s="1" t="s">
        <v>145</v>
      </c>
      <c r="AL61" s="23" t="s">
        <v>988</v>
      </c>
      <c r="AM61" s="1" t="s">
        <v>146</v>
      </c>
      <c r="AN61" s="129" t="str">
        <f t="shared" si="4"/>
        <v xml:space="preserve">230 (L) 200 (l) 90 (h) </v>
      </c>
      <c r="AO61" s="29" t="s">
        <v>526</v>
      </c>
      <c r="AP61" s="41">
        <v>6</v>
      </c>
      <c r="AQ61" s="165">
        <v>0.75</v>
      </c>
      <c r="AR61" s="41">
        <v>0.75</v>
      </c>
      <c r="AS61" s="126" t="str">
        <f t="shared" si="5"/>
        <v xml:space="preserve">1200 (L) 800 (l) 1140 (h) </v>
      </c>
      <c r="AT61" s="41">
        <v>20</v>
      </c>
      <c r="AU61" s="37">
        <v>11</v>
      </c>
      <c r="AV61" s="41">
        <f t="shared" si="6"/>
        <v>220</v>
      </c>
      <c r="AW61" s="165">
        <v>165</v>
      </c>
      <c r="AX61" s="168">
        <f t="shared" si="7"/>
        <v>165</v>
      </c>
      <c r="AY61" s="1" t="s">
        <v>229</v>
      </c>
      <c r="AZ61" s="23" t="s">
        <v>230</v>
      </c>
      <c r="BA61" s="1" t="s">
        <v>151</v>
      </c>
      <c r="BB61" s="23" t="s">
        <v>231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1004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871</v>
      </c>
      <c r="DD61" s="2" t="s">
        <v>870</v>
      </c>
      <c r="DE61" s="23" t="s">
        <v>232</v>
      </c>
      <c r="DF61" s="1" t="s">
        <v>428</v>
      </c>
      <c r="DG61" s="23" t="s">
        <v>234</v>
      </c>
      <c r="DH61" s="1" t="s">
        <v>429</v>
      </c>
      <c r="DI61" s="23" t="s">
        <v>361</v>
      </c>
      <c r="DJ61" s="1" t="s">
        <v>431</v>
      </c>
      <c r="DK61" s="23" t="s">
        <v>432</v>
      </c>
      <c r="DL61" s="1" t="s">
        <v>169</v>
      </c>
      <c r="DM61" s="59" t="str">
        <f t="shared" si="25"/>
        <v>PF00064</v>
      </c>
      <c r="DO61" s="59" t="s">
        <v>433</v>
      </c>
      <c r="DP61" s="62" t="s">
        <v>816</v>
      </c>
      <c r="DQ61" s="59" t="s">
        <v>831</v>
      </c>
      <c r="DR61" s="59" t="s">
        <v>836</v>
      </c>
      <c r="DS61" s="59" t="s">
        <v>829</v>
      </c>
      <c r="DT61" s="62" t="s">
        <v>942</v>
      </c>
      <c r="DV61" s="59" t="s">
        <v>819</v>
      </c>
      <c r="DW61" s="59" t="s">
        <v>1019</v>
      </c>
      <c r="DX61" s="62" t="s">
        <v>820</v>
      </c>
      <c r="DY61" s="59" t="s">
        <v>832</v>
      </c>
      <c r="DZ61" s="62" t="s">
        <v>240</v>
      </c>
      <c r="EA61" s="62" t="s">
        <v>241</v>
      </c>
      <c r="EB61" s="62" t="s">
        <v>176</v>
      </c>
      <c r="EC61" s="62" t="s">
        <v>242</v>
      </c>
      <c r="EE61" s="66" t="str">
        <f t="shared" si="22"/>
        <v>PF00064</v>
      </c>
      <c r="EF61" s="66" t="s">
        <v>424</v>
      </c>
      <c r="EG61" s="66" t="s">
        <v>356</v>
      </c>
      <c r="EH61" s="66" t="s">
        <v>1044</v>
      </c>
      <c r="EI61" s="76">
        <v>85</v>
      </c>
      <c r="EJ61" s="76">
        <v>45</v>
      </c>
      <c r="EK61" s="76">
        <v>60</v>
      </c>
      <c r="EL61" s="76">
        <v>230</v>
      </c>
      <c r="EM61" s="76">
        <v>200</v>
      </c>
      <c r="EN61" s="76">
        <v>90</v>
      </c>
      <c r="EO61" s="72">
        <v>1200</v>
      </c>
      <c r="EP61" s="72">
        <v>800</v>
      </c>
      <c r="EQ61" s="77">
        <v>1140</v>
      </c>
    </row>
    <row r="62" spans="1:147" ht="17.45" customHeight="1">
      <c r="A62" s="144" t="s">
        <v>802</v>
      </c>
      <c r="B62" s="148" t="s">
        <v>803</v>
      </c>
      <c r="C62" s="37">
        <v>125</v>
      </c>
      <c r="D62" s="158">
        <v>1</v>
      </c>
      <c r="E62" s="15" t="s">
        <v>217</v>
      </c>
      <c r="F62" s="19" t="s">
        <v>183</v>
      </c>
      <c r="G62" s="15" t="s">
        <v>218</v>
      </c>
      <c r="H62" s="23" t="s">
        <v>181</v>
      </c>
      <c r="I62" s="1" t="s">
        <v>310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24"/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1137</v>
      </c>
      <c r="X62" s="23" t="s">
        <v>136</v>
      </c>
      <c r="Y62" s="15" t="s">
        <v>217</v>
      </c>
      <c r="Z62" s="19" t="s">
        <v>183</v>
      </c>
      <c r="AA62" s="1" t="s">
        <v>1087</v>
      </c>
      <c r="AB62" s="23" t="s">
        <v>1109</v>
      </c>
      <c r="AC62" s="1" t="s">
        <v>132</v>
      </c>
      <c r="AD62" s="19" t="s">
        <v>974</v>
      </c>
      <c r="AF62" s="23" t="s">
        <v>929</v>
      </c>
      <c r="AG62" s="1" t="s">
        <v>423</v>
      </c>
      <c r="AH62" s="46" t="str">
        <f t="shared" si="3"/>
        <v xml:space="preserve">85 (L) 45 (l) 60 (h) </v>
      </c>
      <c r="AI62" s="1" t="s">
        <v>143</v>
      </c>
      <c r="AJ62" s="32" t="s">
        <v>804</v>
      </c>
      <c r="AK62" s="1" t="s">
        <v>145</v>
      </c>
      <c r="AL62" s="23" t="s">
        <v>988</v>
      </c>
      <c r="AM62" s="1" t="s">
        <v>146</v>
      </c>
      <c r="AN62" s="129" t="str">
        <f t="shared" si="4"/>
        <v xml:space="preserve">200 (L) 184 (l) 120 (h) </v>
      </c>
      <c r="AO62" s="29" t="s">
        <v>805</v>
      </c>
      <c r="AP62" s="41">
        <v>8</v>
      </c>
      <c r="AQ62" s="165">
        <v>1</v>
      </c>
      <c r="AR62" s="41">
        <v>1</v>
      </c>
      <c r="AS62" s="126" t="str">
        <f t="shared" si="5"/>
        <v xml:space="preserve">1200 (L) 800 (l) 1350 (h) </v>
      </c>
      <c r="AT62" s="41">
        <v>16</v>
      </c>
      <c r="AU62" s="37">
        <v>10</v>
      </c>
      <c r="AV62" s="41">
        <f t="shared" si="6"/>
        <v>160</v>
      </c>
      <c r="AW62" s="165">
        <v>160</v>
      </c>
      <c r="AX62" s="168">
        <f t="shared" si="7"/>
        <v>160</v>
      </c>
      <c r="AY62" s="1" t="s">
        <v>229</v>
      </c>
      <c r="AZ62" s="23" t="s">
        <v>230</v>
      </c>
      <c r="BA62" s="1" t="s">
        <v>151</v>
      </c>
      <c r="BB62" s="23" t="s">
        <v>231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1004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871</v>
      </c>
      <c r="DD62" s="2" t="s">
        <v>870</v>
      </c>
      <c r="DF62" s="1" t="s">
        <v>806</v>
      </c>
      <c r="DG62" s="23" t="s">
        <v>234</v>
      </c>
      <c r="DH62" s="1" t="s">
        <v>807</v>
      </c>
      <c r="DI62" s="23" t="s">
        <v>808</v>
      </c>
      <c r="DJ62" s="1" t="s">
        <v>809</v>
      </c>
      <c r="DK62" s="23" t="s">
        <v>810</v>
      </c>
      <c r="DL62" s="1" t="s">
        <v>169</v>
      </c>
      <c r="DM62" s="59" t="str">
        <f t="shared" si="25"/>
        <v>PRB00125GARVR03C2301</v>
      </c>
      <c r="DO62" s="59" t="s">
        <v>953</v>
      </c>
      <c r="DP62" s="62" t="s">
        <v>816</v>
      </c>
      <c r="DQ62" s="59" t="s">
        <v>831</v>
      </c>
      <c r="DR62" s="59" t="s">
        <v>836</v>
      </c>
      <c r="DS62" s="59" t="s">
        <v>829</v>
      </c>
      <c r="DT62" s="62" t="s">
        <v>946</v>
      </c>
      <c r="DV62" s="59" t="s">
        <v>819</v>
      </c>
      <c r="DW62" s="59" t="s">
        <v>1019</v>
      </c>
      <c r="DX62" s="62" t="s">
        <v>820</v>
      </c>
      <c r="DY62" s="59" t="s">
        <v>832</v>
      </c>
      <c r="DZ62" s="62" t="s">
        <v>217</v>
      </c>
      <c r="EA62" s="62" t="s">
        <v>241</v>
      </c>
      <c r="EB62" s="62" t="s">
        <v>176</v>
      </c>
      <c r="EC62" s="62" t="s">
        <v>242</v>
      </c>
      <c r="EE62" s="66" t="str">
        <f t="shared" si="22"/>
        <v>PRB00125GARVR03C2301</v>
      </c>
      <c r="EF62" s="66" t="s">
        <v>424</v>
      </c>
      <c r="EG62" s="66" t="s">
        <v>426</v>
      </c>
      <c r="EH62" s="66" t="s">
        <v>1056</v>
      </c>
      <c r="EI62" s="76">
        <v>85</v>
      </c>
      <c r="EJ62" s="76">
        <v>45</v>
      </c>
      <c r="EK62" s="76">
        <v>60</v>
      </c>
      <c r="EL62" s="76">
        <v>200</v>
      </c>
      <c r="EM62" s="76">
        <v>184</v>
      </c>
      <c r="EN62" s="76">
        <v>120</v>
      </c>
      <c r="EO62" s="72">
        <v>1200</v>
      </c>
      <c r="EP62" s="72">
        <v>800</v>
      </c>
      <c r="EQ62" s="77">
        <v>1350</v>
      </c>
    </row>
    <row r="63" spans="1:147" ht="17.45" customHeight="1">
      <c r="A63" s="144" t="s">
        <v>420</v>
      </c>
      <c r="B63" s="148" t="s">
        <v>421</v>
      </c>
      <c r="C63" s="37">
        <v>125</v>
      </c>
      <c r="D63" s="158">
        <v>1</v>
      </c>
      <c r="E63" s="15" t="s">
        <v>217</v>
      </c>
      <c r="F63" s="19" t="s">
        <v>183</v>
      </c>
      <c r="G63" s="15" t="s">
        <v>218</v>
      </c>
      <c r="H63" s="23" t="s">
        <v>181</v>
      </c>
      <c r="I63" s="1" t="s">
        <v>422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24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1137</v>
      </c>
      <c r="X63" s="23" t="s">
        <v>136</v>
      </c>
      <c r="Y63" s="15" t="s">
        <v>217</v>
      </c>
      <c r="Z63" s="19" t="s">
        <v>183</v>
      </c>
      <c r="AA63" s="1" t="s">
        <v>1087</v>
      </c>
      <c r="AB63" s="23" t="s">
        <v>1103</v>
      </c>
      <c r="AC63" s="1" t="s">
        <v>139</v>
      </c>
      <c r="AD63" s="19" t="s">
        <v>974</v>
      </c>
      <c r="AF63" s="23" t="s">
        <v>929</v>
      </c>
      <c r="AG63" s="1" t="s">
        <v>423</v>
      </c>
      <c r="AH63" s="46" t="str">
        <f t="shared" si="3"/>
        <v xml:space="preserve">85 (L) 45 (l) 60 (h) </v>
      </c>
      <c r="AI63" s="1" t="s">
        <v>986</v>
      </c>
      <c r="AJ63" s="32" t="s">
        <v>425</v>
      </c>
      <c r="AK63" s="1" t="s">
        <v>145</v>
      </c>
      <c r="AL63" s="23" t="s">
        <v>988</v>
      </c>
      <c r="AM63" s="1" t="s">
        <v>146</v>
      </c>
      <c r="AN63" s="129" t="str">
        <f t="shared" si="4"/>
        <v xml:space="preserve">200 (L) 184 (l) 120 (h) </v>
      </c>
      <c r="AO63" s="29" t="s">
        <v>427</v>
      </c>
      <c r="AP63" s="41">
        <v>8</v>
      </c>
      <c r="AQ63" s="165">
        <v>1</v>
      </c>
      <c r="AR63" s="41">
        <v>1</v>
      </c>
      <c r="AS63" s="126" t="str">
        <f t="shared" si="5"/>
        <v xml:space="preserve">1200 (L) 800 (l) 1350 (h) </v>
      </c>
      <c r="AT63" s="41">
        <v>16</v>
      </c>
      <c r="AU63" s="37">
        <v>10</v>
      </c>
      <c r="AV63" s="41">
        <f t="shared" si="6"/>
        <v>160</v>
      </c>
      <c r="AW63" s="165">
        <v>160</v>
      </c>
      <c r="AX63" s="168">
        <f t="shared" si="7"/>
        <v>160</v>
      </c>
      <c r="AY63" s="1" t="s">
        <v>229</v>
      </c>
      <c r="AZ63" s="23" t="s">
        <v>230</v>
      </c>
      <c r="BA63" s="1" t="s">
        <v>151</v>
      </c>
      <c r="BB63" s="23" t="s">
        <v>231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1004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871</v>
      </c>
      <c r="DD63" s="2" t="s">
        <v>870</v>
      </c>
      <c r="DE63" s="23" t="s">
        <v>232</v>
      </c>
      <c r="DF63" s="1" t="s">
        <v>428</v>
      </c>
      <c r="DG63" s="23" t="s">
        <v>234</v>
      </c>
      <c r="DH63" s="1" t="s">
        <v>429</v>
      </c>
      <c r="DI63" s="23" t="s">
        <v>430</v>
      </c>
      <c r="DJ63" s="1" t="s">
        <v>431</v>
      </c>
      <c r="DK63" s="23" t="s">
        <v>432</v>
      </c>
      <c r="DL63" s="1" t="s">
        <v>169</v>
      </c>
      <c r="DM63" s="59" t="str">
        <f t="shared" si="25"/>
        <v>PF00043</v>
      </c>
      <c r="DO63" s="59" t="s">
        <v>433</v>
      </c>
      <c r="DP63" s="62" t="s">
        <v>816</v>
      </c>
      <c r="DQ63" s="59" t="s">
        <v>831</v>
      </c>
      <c r="DR63" s="59" t="s">
        <v>836</v>
      </c>
      <c r="DS63" s="59" t="s">
        <v>829</v>
      </c>
      <c r="DT63" s="62" t="s">
        <v>936</v>
      </c>
      <c r="DV63" s="59" t="s">
        <v>819</v>
      </c>
      <c r="DW63" s="59" t="s">
        <v>1019</v>
      </c>
      <c r="DX63" s="62" t="s">
        <v>820</v>
      </c>
      <c r="DY63" s="59" t="s">
        <v>832</v>
      </c>
      <c r="DZ63" s="62" t="s">
        <v>240</v>
      </c>
      <c r="EA63" s="62" t="s">
        <v>241</v>
      </c>
      <c r="EB63" s="62" t="s">
        <v>176</v>
      </c>
      <c r="EC63" s="62" t="s">
        <v>242</v>
      </c>
      <c r="EE63" s="66" t="str">
        <f t="shared" si="22"/>
        <v>PF00043</v>
      </c>
      <c r="EF63" s="66" t="s">
        <v>424</v>
      </c>
      <c r="EG63" s="66" t="s">
        <v>426</v>
      </c>
      <c r="EH63" s="66" t="s">
        <v>1056</v>
      </c>
      <c r="EI63" s="76">
        <v>85</v>
      </c>
      <c r="EJ63" s="76">
        <v>45</v>
      </c>
      <c r="EK63" s="76">
        <v>60</v>
      </c>
      <c r="EL63" s="76">
        <v>200</v>
      </c>
      <c r="EM63" s="76">
        <v>184</v>
      </c>
      <c r="EN63" s="76">
        <v>120</v>
      </c>
      <c r="EO63" s="72">
        <v>1200</v>
      </c>
      <c r="EP63" s="72">
        <v>800</v>
      </c>
      <c r="EQ63" s="77">
        <v>1350</v>
      </c>
    </row>
    <row r="64" spans="1:147" ht="17.45" customHeight="1">
      <c r="A64" s="144" t="s">
        <v>1120</v>
      </c>
      <c r="B64" s="148" t="s">
        <v>1121</v>
      </c>
      <c r="C64" s="37">
        <v>125</v>
      </c>
      <c r="D64" s="158">
        <v>1</v>
      </c>
      <c r="E64" s="15" t="s">
        <v>217</v>
      </c>
      <c r="F64" s="19" t="s">
        <v>183</v>
      </c>
      <c r="G64" s="15" t="s">
        <v>218</v>
      </c>
      <c r="H64" s="23" t="s">
        <v>219</v>
      </c>
      <c r="I64" s="1" t="s">
        <v>1124</v>
      </c>
      <c r="J64" s="23" t="s">
        <v>130</v>
      </c>
      <c r="K64" s="48">
        <v>46062</v>
      </c>
      <c r="L64" s="19">
        <v>11</v>
      </c>
      <c r="N64" s="15" t="s">
        <v>131</v>
      </c>
      <c r="O64" s="23" t="s">
        <v>132</v>
      </c>
      <c r="P64" s="15" t="str">
        <f t="shared" ref="P64" si="27">G64</f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1137</v>
      </c>
      <c r="X64" s="23" t="s">
        <v>136</v>
      </c>
      <c r="Y64" s="15" t="s">
        <v>217</v>
      </c>
      <c r="Z64" s="19" t="s">
        <v>183</v>
      </c>
      <c r="AA64" s="1" t="s">
        <v>1087</v>
      </c>
      <c r="AB64" s="23" t="s">
        <v>1103</v>
      </c>
      <c r="AC64" s="1" t="s">
        <v>139</v>
      </c>
      <c r="AD64" s="19" t="s">
        <v>974</v>
      </c>
      <c r="AF64" s="23" t="s">
        <v>408</v>
      </c>
      <c r="AG64" s="1" t="s">
        <v>141</v>
      </c>
      <c r="AH64" s="46" t="str">
        <f t="shared" ref="AH64" si="28">EI64&amp;" (L) "&amp;EJ64&amp;" (l) "&amp;EK64&amp;" (h) "</f>
        <v xml:space="preserve">85 (L) 45 (l) 60 (h) </v>
      </c>
      <c r="AI64" s="1" t="s">
        <v>143</v>
      </c>
      <c r="AJ64" s="32" t="s">
        <v>425</v>
      </c>
      <c r="AK64" s="1" t="s">
        <v>145</v>
      </c>
      <c r="AL64" s="23" t="s">
        <v>988</v>
      </c>
      <c r="AM64" s="1" t="s">
        <v>146</v>
      </c>
      <c r="AN64" s="129" t="str">
        <f t="shared" ref="AN64" si="29">EL64&amp;" (L) "&amp;EM64&amp;" (l) "&amp;EN64&amp;" (h) "</f>
        <v xml:space="preserve">200 (L) 184 (l) 120 (h) </v>
      </c>
      <c r="AO64" s="29" t="s">
        <v>1127</v>
      </c>
      <c r="AP64" s="41">
        <v>8</v>
      </c>
      <c r="AQ64" s="165">
        <v>1</v>
      </c>
      <c r="AR64" s="41">
        <v>1</v>
      </c>
      <c r="AS64" s="126" t="str">
        <f t="shared" ref="AS64" si="30">EO64&amp;" (L) "&amp;EP64&amp;" (l) "&amp;EQ64&amp;" (h) "</f>
        <v xml:space="preserve">1200 (L) 800 (l) 1350 (h) </v>
      </c>
      <c r="AT64" s="41">
        <v>16</v>
      </c>
      <c r="AU64" s="37">
        <v>10</v>
      </c>
      <c r="AV64" s="41">
        <f t="shared" ref="AV64" si="31">AT64*AU64</f>
        <v>160</v>
      </c>
      <c r="AW64" s="165">
        <v>160</v>
      </c>
      <c r="AX64" s="168">
        <f t="shared" si="7"/>
        <v>160</v>
      </c>
      <c r="AY64" s="1" t="s">
        <v>229</v>
      </c>
      <c r="AZ64" s="23" t="s">
        <v>230</v>
      </c>
      <c r="BA64" s="1" t="s">
        <v>151</v>
      </c>
      <c r="BB64" s="23" t="s">
        <v>231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1004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871</v>
      </c>
      <c r="DD64" s="2" t="s">
        <v>870</v>
      </c>
      <c r="DE64" s="23" t="s">
        <v>232</v>
      </c>
      <c r="DF64" s="1" t="s">
        <v>428</v>
      </c>
      <c r="DG64" s="23" t="s">
        <v>234</v>
      </c>
      <c r="DH64" s="1" t="s">
        <v>429</v>
      </c>
      <c r="DI64" s="23" t="s">
        <v>430</v>
      </c>
      <c r="DJ64" s="1" t="s">
        <v>431</v>
      </c>
      <c r="DK64" s="23" t="s">
        <v>432</v>
      </c>
      <c r="DL64" s="1" t="s">
        <v>169</v>
      </c>
      <c r="DM64" s="59" t="str">
        <f t="shared" ref="DM64" si="32">B64</f>
        <v>PF00160</v>
      </c>
      <c r="DO64" s="59" t="s">
        <v>1122</v>
      </c>
      <c r="DP64" s="62" t="s">
        <v>816</v>
      </c>
      <c r="DQ64" s="59" t="s">
        <v>831</v>
      </c>
      <c r="DR64" s="59" t="s">
        <v>836</v>
      </c>
      <c r="DS64" s="59" t="s">
        <v>829</v>
      </c>
      <c r="DT64" s="62" t="s">
        <v>936</v>
      </c>
      <c r="DV64" s="59" t="s">
        <v>1123</v>
      </c>
      <c r="DW64" s="59" t="s">
        <v>173</v>
      </c>
      <c r="DX64" s="62" t="s">
        <v>820</v>
      </c>
      <c r="DY64" s="59" t="s">
        <v>832</v>
      </c>
      <c r="DZ64" s="62" t="s">
        <v>240</v>
      </c>
      <c r="EA64" s="62" t="s">
        <v>241</v>
      </c>
      <c r="EB64" s="62" t="s">
        <v>176</v>
      </c>
      <c r="EC64" s="62" t="s">
        <v>242</v>
      </c>
      <c r="EE64" s="66" t="str">
        <f t="shared" ref="EE64" si="33">B64</f>
        <v>PF00160</v>
      </c>
      <c r="EF64" s="66" t="s">
        <v>424</v>
      </c>
      <c r="EG64" s="66" t="s">
        <v>426</v>
      </c>
      <c r="EH64" s="66" t="s">
        <v>1056</v>
      </c>
      <c r="EI64" s="76">
        <v>85</v>
      </c>
      <c r="EJ64" s="76">
        <v>45</v>
      </c>
      <c r="EK64" s="76">
        <v>60</v>
      </c>
      <c r="EL64" s="76">
        <v>200</v>
      </c>
      <c r="EM64" s="76">
        <v>184</v>
      </c>
      <c r="EN64" s="76">
        <v>120</v>
      </c>
      <c r="EO64" s="72">
        <v>1200</v>
      </c>
      <c r="EP64" s="72">
        <v>800</v>
      </c>
      <c r="EQ64" s="77">
        <v>1350</v>
      </c>
    </row>
    <row r="65" spans="1:215" ht="17.45" customHeight="1">
      <c r="A65" s="144" t="s">
        <v>215</v>
      </c>
      <c r="B65" s="148" t="s">
        <v>216</v>
      </c>
      <c r="C65" s="37">
        <v>1500</v>
      </c>
      <c r="D65" s="158">
        <v>1</v>
      </c>
      <c r="E65" s="15" t="s">
        <v>217</v>
      </c>
      <c r="F65" s="19" t="s">
        <v>224</v>
      </c>
      <c r="G65" s="15" t="s">
        <v>218</v>
      </c>
      <c r="H65" s="23" t="s">
        <v>219</v>
      </c>
      <c r="I65" s="1" t="s">
        <v>220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24"/>
        <v>30 GG</v>
      </c>
      <c r="Q65" s="19" t="s">
        <v>218</v>
      </c>
      <c r="R65" s="15" t="s">
        <v>218</v>
      </c>
      <c r="T65" s="19" t="s">
        <v>221</v>
      </c>
      <c r="U65" s="1" t="s">
        <v>222</v>
      </c>
      <c r="V65" s="23" t="s">
        <v>223</v>
      </c>
      <c r="W65" s="1" t="s">
        <v>1137</v>
      </c>
      <c r="X65" s="23" t="s">
        <v>136</v>
      </c>
      <c r="Y65" s="15" t="s">
        <v>217</v>
      </c>
      <c r="Z65" s="19" t="s">
        <v>224</v>
      </c>
      <c r="AA65" s="1" t="s">
        <v>1087</v>
      </c>
      <c r="AB65" s="23" t="s">
        <v>1103</v>
      </c>
      <c r="AC65" s="1" t="s">
        <v>139</v>
      </c>
      <c r="AD65" s="19" t="s">
        <v>974</v>
      </c>
      <c r="AF65" s="23" t="s">
        <v>185</v>
      </c>
      <c r="AG65" s="1" t="s">
        <v>141</v>
      </c>
      <c r="AH65" s="46" t="str">
        <f t="shared" si="3"/>
        <v xml:space="preserve">200 (L) 110 (l) 105 (h) </v>
      </c>
      <c r="AI65" s="1" t="s">
        <v>143</v>
      </c>
      <c r="AJ65" s="32" t="s">
        <v>226</v>
      </c>
      <c r="AK65" s="1" t="s">
        <v>145</v>
      </c>
      <c r="AL65" s="23" t="s">
        <v>988</v>
      </c>
      <c r="AM65" s="1" t="s">
        <v>146</v>
      </c>
      <c r="AN65" s="129" t="str">
        <f t="shared" si="4"/>
        <v xml:space="preserve">400 (L) 200 (l) 120 (h) </v>
      </c>
      <c r="AO65" s="29" t="s">
        <v>228</v>
      </c>
      <c r="AP65" s="41">
        <v>2</v>
      </c>
      <c r="AQ65" s="165">
        <v>3</v>
      </c>
      <c r="AR65" s="41">
        <v>3</v>
      </c>
      <c r="AS65" s="126" t="str">
        <f t="shared" si="5"/>
        <v xml:space="preserve">1200 (L) 800 (l) 1230 (h) </v>
      </c>
      <c r="AT65" s="41">
        <v>12</v>
      </c>
      <c r="AU65" s="37">
        <v>9</v>
      </c>
      <c r="AV65" s="41">
        <f t="shared" si="6"/>
        <v>108</v>
      </c>
      <c r="AW65" s="165">
        <v>324</v>
      </c>
      <c r="AX65" s="168">
        <f t="shared" si="7"/>
        <v>324</v>
      </c>
      <c r="AY65" s="1" t="s">
        <v>229</v>
      </c>
      <c r="AZ65" s="23" t="s">
        <v>230</v>
      </c>
      <c r="BA65" s="1" t="s">
        <v>151</v>
      </c>
      <c r="BB65" s="23" t="s">
        <v>231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1004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871</v>
      </c>
      <c r="DD65" s="2" t="s">
        <v>870</v>
      </c>
      <c r="DE65" s="23" t="s">
        <v>232</v>
      </c>
      <c r="DF65" s="1" t="s">
        <v>233</v>
      </c>
      <c r="DG65" s="23" t="s">
        <v>234</v>
      </c>
      <c r="DH65" s="1" t="s">
        <v>235</v>
      </c>
      <c r="DI65" s="23" t="s">
        <v>236</v>
      </c>
      <c r="DJ65" s="1" t="s">
        <v>237</v>
      </c>
      <c r="DK65" s="23" t="s">
        <v>238</v>
      </c>
      <c r="DL65" s="1" t="s">
        <v>169</v>
      </c>
      <c r="DM65" s="59" t="str">
        <f t="shared" si="25"/>
        <v>PDR01500GARVR07C8701</v>
      </c>
      <c r="DO65" s="59" t="s">
        <v>239</v>
      </c>
      <c r="DP65" s="62" t="s">
        <v>816</v>
      </c>
      <c r="DQ65" s="59" t="s">
        <v>831</v>
      </c>
      <c r="DR65" s="59" t="s">
        <v>836</v>
      </c>
      <c r="DS65" s="59" t="s">
        <v>829</v>
      </c>
      <c r="DT65" s="59" t="s">
        <v>936</v>
      </c>
      <c r="DV65" s="59" t="s">
        <v>818</v>
      </c>
      <c r="DW65" s="59" t="s">
        <v>173</v>
      </c>
      <c r="DX65" s="59" t="s">
        <v>820</v>
      </c>
      <c r="DY65" s="59" t="s">
        <v>832</v>
      </c>
      <c r="DZ65" s="62" t="s">
        <v>240</v>
      </c>
      <c r="EA65" s="62" t="s">
        <v>241</v>
      </c>
      <c r="EB65" s="62" t="s">
        <v>176</v>
      </c>
      <c r="EC65" s="62" t="s">
        <v>242</v>
      </c>
      <c r="EE65" s="66" t="str">
        <f t="shared" si="22"/>
        <v>PDR01500GARVR07C8701</v>
      </c>
      <c r="EF65" s="66" t="s">
        <v>225</v>
      </c>
      <c r="EG65" s="66" t="s">
        <v>227</v>
      </c>
      <c r="EH65" s="66" t="s">
        <v>1057</v>
      </c>
      <c r="EI65" s="76">
        <v>200</v>
      </c>
      <c r="EJ65" s="76">
        <v>110</v>
      </c>
      <c r="EK65" s="76">
        <v>105</v>
      </c>
      <c r="EL65" s="76">
        <v>400</v>
      </c>
      <c r="EM65" s="76">
        <v>200</v>
      </c>
      <c r="EN65" s="76">
        <v>120</v>
      </c>
      <c r="EO65" s="72">
        <v>1200</v>
      </c>
      <c r="EP65" s="72">
        <v>800</v>
      </c>
      <c r="EQ65" s="77">
        <v>1230</v>
      </c>
    </row>
    <row r="66" spans="1:215" ht="17.45" customHeight="1">
      <c r="A66" s="144" t="s">
        <v>323</v>
      </c>
      <c r="B66" s="148" t="s">
        <v>324</v>
      </c>
      <c r="C66" s="37">
        <v>250</v>
      </c>
      <c r="D66" s="158">
        <v>1</v>
      </c>
      <c r="E66" s="15" t="s">
        <v>217</v>
      </c>
      <c r="F66" s="19" t="s">
        <v>201</v>
      </c>
      <c r="G66" s="15" t="s">
        <v>218</v>
      </c>
      <c r="H66" s="23" t="s">
        <v>199</v>
      </c>
      <c r="I66" s="1" t="s">
        <v>310</v>
      </c>
      <c r="J66" s="23" t="s">
        <v>130</v>
      </c>
      <c r="K66" s="48">
        <v>45962</v>
      </c>
      <c r="L66" s="19">
        <v>11</v>
      </c>
      <c r="N66" s="15" t="s">
        <v>131</v>
      </c>
      <c r="O66" s="23" t="s">
        <v>132</v>
      </c>
      <c r="P66" s="15" t="str">
        <f t="shared" si="24"/>
        <v>30 GG</v>
      </c>
      <c r="Q66" s="19" t="s">
        <v>218</v>
      </c>
      <c r="R66" s="15" t="s">
        <v>218</v>
      </c>
      <c r="T66" s="19" t="s">
        <v>221</v>
      </c>
      <c r="U66" s="1" t="s">
        <v>222</v>
      </c>
      <c r="V66" s="23" t="s">
        <v>223</v>
      </c>
      <c r="W66" s="1" t="s">
        <v>1137</v>
      </c>
      <c r="X66" s="23" t="s">
        <v>136</v>
      </c>
      <c r="Y66" s="15" t="s">
        <v>217</v>
      </c>
      <c r="Z66" s="19" t="s">
        <v>201</v>
      </c>
      <c r="AA66" s="1" t="s">
        <v>1087</v>
      </c>
      <c r="AB66" s="23" t="s">
        <v>1103</v>
      </c>
      <c r="AC66" s="1" t="s">
        <v>139</v>
      </c>
      <c r="AD66" s="19" t="s">
        <v>974</v>
      </c>
      <c r="AF66" s="23" t="s">
        <v>140</v>
      </c>
      <c r="AG66" s="1" t="s">
        <v>141</v>
      </c>
      <c r="AH66" s="46" t="str">
        <f t="shared" si="3"/>
        <v xml:space="preserve">96 (L) 72 (l) 65 (h) </v>
      </c>
      <c r="AI66" s="1" t="s">
        <v>143</v>
      </c>
      <c r="AJ66" s="32" t="s">
        <v>326</v>
      </c>
      <c r="AK66" s="1" t="s">
        <v>145</v>
      </c>
      <c r="AL66" s="23" t="s">
        <v>988</v>
      </c>
      <c r="AM66" s="1" t="s">
        <v>146</v>
      </c>
      <c r="AN66" s="129" t="str">
        <f t="shared" si="4"/>
        <v xml:space="preserve">362 (L) 247 (l) 72 (h) </v>
      </c>
      <c r="AO66" s="29" t="s">
        <v>327</v>
      </c>
      <c r="AP66" s="41">
        <v>6</v>
      </c>
      <c r="AQ66" s="165">
        <v>1.5</v>
      </c>
      <c r="AR66" s="41">
        <v>1.5</v>
      </c>
      <c r="AS66" s="126" t="str">
        <f t="shared" si="5"/>
        <v xml:space="preserve">1200 (L) 800 (l) 1014 (h) </v>
      </c>
      <c r="AT66" s="41">
        <v>9</v>
      </c>
      <c r="AU66" s="37">
        <v>12</v>
      </c>
      <c r="AV66" s="41">
        <f t="shared" si="6"/>
        <v>108</v>
      </c>
      <c r="AW66" s="165">
        <v>162</v>
      </c>
      <c r="AX66" s="168">
        <f t="shared" si="7"/>
        <v>162</v>
      </c>
      <c r="AY66" s="1" t="s">
        <v>229</v>
      </c>
      <c r="AZ66" s="23" t="s">
        <v>230</v>
      </c>
      <c r="BA66" s="1" t="s">
        <v>151</v>
      </c>
      <c r="BB66" s="23" t="s">
        <v>231</v>
      </c>
      <c r="BC66" s="15">
        <v>72</v>
      </c>
      <c r="BD66" s="19">
        <v>28</v>
      </c>
      <c r="BE66" s="115">
        <v>17</v>
      </c>
      <c r="BF66" s="19" t="s">
        <v>154</v>
      </c>
      <c r="BG66" s="15" t="s">
        <v>1004</v>
      </c>
      <c r="BH66" s="19">
        <v>2</v>
      </c>
      <c r="BI66" s="15">
        <v>2</v>
      </c>
      <c r="BJ66" s="19">
        <v>2</v>
      </c>
      <c r="BK66" s="15" t="s">
        <v>154</v>
      </c>
      <c r="BL66" s="19" t="s">
        <v>154</v>
      </c>
      <c r="BM66" s="37">
        <v>717</v>
      </c>
      <c r="BN66" s="41">
        <v>173</v>
      </c>
      <c r="BO66" s="37">
        <v>15</v>
      </c>
      <c r="BP66" s="41">
        <v>10</v>
      </c>
      <c r="BQ66" s="115">
        <v>1.5</v>
      </c>
      <c r="BR66" s="116">
        <v>1.5</v>
      </c>
      <c r="BS66" s="115">
        <v>8</v>
      </c>
      <c r="BT66" s="32">
        <v>0.56000000000000005</v>
      </c>
      <c r="BU66" s="15" t="s">
        <v>158</v>
      </c>
      <c r="BV66" s="19" t="s">
        <v>158</v>
      </c>
      <c r="BW66" s="15" t="s">
        <v>158</v>
      </c>
      <c r="BX66" s="19" t="s">
        <v>159</v>
      </c>
      <c r="BY66" s="15" t="s">
        <v>159</v>
      </c>
      <c r="CA66" s="19" t="s">
        <v>160</v>
      </c>
      <c r="CB66" s="15" t="s">
        <v>160</v>
      </c>
      <c r="CC66" s="19" t="s">
        <v>160</v>
      </c>
      <c r="CD66" s="15" t="s">
        <v>160</v>
      </c>
      <c r="CE66" s="19" t="s">
        <v>160</v>
      </c>
      <c r="CF66" s="15" t="s">
        <v>160</v>
      </c>
      <c r="CG66" s="19" t="s">
        <v>160</v>
      </c>
      <c r="CH66" s="15" t="s">
        <v>160</v>
      </c>
      <c r="CI66" s="19" t="s">
        <v>161</v>
      </c>
      <c r="CJ66" s="15" t="s">
        <v>160</v>
      </c>
      <c r="CK66" s="19" t="s">
        <v>160</v>
      </c>
      <c r="CL66" s="15" t="s">
        <v>160</v>
      </c>
      <c r="CM66" s="19" t="s">
        <v>160</v>
      </c>
      <c r="CN66" s="15" t="s">
        <v>160</v>
      </c>
      <c r="CO66" s="19" t="s">
        <v>160</v>
      </c>
      <c r="CP66" s="15" t="s">
        <v>160</v>
      </c>
      <c r="CQ66" s="19" t="s">
        <v>160</v>
      </c>
      <c r="CR66" s="15" t="s">
        <v>160</v>
      </c>
      <c r="CS66" s="19" t="s">
        <v>160</v>
      </c>
      <c r="CT66" s="15" t="s">
        <v>160</v>
      </c>
      <c r="CU66" s="19" t="s">
        <v>160</v>
      </c>
      <c r="CV66" s="15" t="s">
        <v>160</v>
      </c>
      <c r="CW66" s="19" t="s">
        <v>161</v>
      </c>
      <c r="CX66" s="15" t="s">
        <v>160</v>
      </c>
      <c r="CY66" s="19" t="s">
        <v>160</v>
      </c>
      <c r="CZ66" s="15" t="s">
        <v>160</v>
      </c>
      <c r="DA66" s="19" t="s">
        <v>160</v>
      </c>
      <c r="DB66" s="15" t="s">
        <v>160</v>
      </c>
      <c r="DC66" s="56" t="s">
        <v>871</v>
      </c>
      <c r="DD66" s="2" t="s">
        <v>870</v>
      </c>
      <c r="DE66" s="23" t="s">
        <v>232</v>
      </c>
      <c r="DF66" s="1" t="s">
        <v>328</v>
      </c>
      <c r="DG66" s="23" t="s">
        <v>234</v>
      </c>
      <c r="DH66" s="1" t="s">
        <v>329</v>
      </c>
      <c r="DI66" s="23" t="s">
        <v>303</v>
      </c>
      <c r="DJ66" s="1" t="s">
        <v>330</v>
      </c>
      <c r="DK66" s="23" t="s">
        <v>331</v>
      </c>
      <c r="DL66" s="1" t="s">
        <v>169</v>
      </c>
      <c r="DM66" s="59" t="str">
        <f t="shared" si="25"/>
        <v>PF00026</v>
      </c>
      <c r="DO66" s="59" t="s">
        <v>332</v>
      </c>
      <c r="DP66" s="62" t="s">
        <v>816</v>
      </c>
      <c r="DQ66" s="59" t="s">
        <v>831</v>
      </c>
      <c r="DR66" s="59" t="s">
        <v>836</v>
      </c>
      <c r="DS66" s="59" t="s">
        <v>829</v>
      </c>
      <c r="DT66" s="62" t="s">
        <v>936</v>
      </c>
      <c r="DV66" s="59" t="s">
        <v>818</v>
      </c>
      <c r="DW66" s="59" t="s">
        <v>173</v>
      </c>
      <c r="DX66" s="62" t="s">
        <v>820</v>
      </c>
      <c r="DY66" s="59" t="s">
        <v>832</v>
      </c>
      <c r="DZ66" s="62" t="s">
        <v>240</v>
      </c>
      <c r="EA66" s="62" t="s">
        <v>241</v>
      </c>
      <c r="EB66" s="62" t="s">
        <v>176</v>
      </c>
      <c r="EC66" s="62" t="s">
        <v>242</v>
      </c>
      <c r="EE66" s="66" t="str">
        <f t="shared" si="22"/>
        <v>PF00026</v>
      </c>
      <c r="EF66" s="66" t="s">
        <v>325</v>
      </c>
      <c r="EG66" s="66" t="s">
        <v>296</v>
      </c>
      <c r="EH66" s="66" t="s">
        <v>1035</v>
      </c>
      <c r="EI66" s="76">
        <v>96</v>
      </c>
      <c r="EJ66" s="76">
        <v>72</v>
      </c>
      <c r="EK66" s="76">
        <v>65</v>
      </c>
      <c r="EL66" s="76">
        <v>362</v>
      </c>
      <c r="EM66" s="76">
        <v>247</v>
      </c>
      <c r="EN66" s="76">
        <v>72</v>
      </c>
      <c r="EO66" s="72">
        <v>1200</v>
      </c>
      <c r="EP66" s="72">
        <v>800</v>
      </c>
      <c r="EQ66" s="77">
        <v>1014</v>
      </c>
    </row>
    <row r="67" spans="1:215" ht="17.45" customHeight="1">
      <c r="A67" s="144" t="s">
        <v>389</v>
      </c>
      <c r="B67" s="148" t="s">
        <v>390</v>
      </c>
      <c r="C67" s="37">
        <v>10000</v>
      </c>
      <c r="D67" s="158">
        <v>1</v>
      </c>
      <c r="E67" s="15" t="s">
        <v>217</v>
      </c>
      <c r="F67" s="19" t="s">
        <v>393</v>
      </c>
      <c r="G67" s="15" t="s">
        <v>218</v>
      </c>
      <c r="H67" s="23" t="s">
        <v>391</v>
      </c>
      <c r="I67" s="1" t="s">
        <v>392</v>
      </c>
      <c r="J67" s="23" t="s">
        <v>130</v>
      </c>
      <c r="K67" s="48">
        <v>45962</v>
      </c>
      <c r="L67" s="19">
        <v>11</v>
      </c>
      <c r="N67" s="15" t="s">
        <v>131</v>
      </c>
      <c r="O67" s="23" t="s">
        <v>132</v>
      </c>
      <c r="P67" s="15" t="str">
        <f t="shared" si="24"/>
        <v>30 GG</v>
      </c>
      <c r="Q67" s="19" t="s">
        <v>218</v>
      </c>
      <c r="R67" s="15" t="s">
        <v>218</v>
      </c>
      <c r="T67" s="19" t="s">
        <v>221</v>
      </c>
      <c r="U67" s="1" t="s">
        <v>222</v>
      </c>
      <c r="V67" s="23" t="s">
        <v>223</v>
      </c>
      <c r="W67" s="1" t="s">
        <v>1137</v>
      </c>
      <c r="X67" s="23" t="s">
        <v>136</v>
      </c>
      <c r="Y67" s="15" t="s">
        <v>217</v>
      </c>
      <c r="Z67" s="19" t="s">
        <v>393</v>
      </c>
      <c r="AA67" s="1" t="s">
        <v>1087</v>
      </c>
      <c r="AB67" s="23" t="s">
        <v>1103</v>
      </c>
      <c r="AC67" s="1" t="s">
        <v>139</v>
      </c>
      <c r="AD67" s="19" t="s">
        <v>974</v>
      </c>
      <c r="AF67" s="23" t="s">
        <v>394</v>
      </c>
      <c r="AG67" s="1" t="s">
        <v>395</v>
      </c>
      <c r="AH67" s="46" t="str">
        <f t="shared" si="3"/>
        <v xml:space="preserve">600 (L) 400 (l) 590 (h) </v>
      </c>
      <c r="AI67" s="1" t="s">
        <v>143</v>
      </c>
      <c r="AJ67" s="32" t="s">
        <v>396</v>
      </c>
      <c r="AK67" s="1" t="s">
        <v>821</v>
      </c>
      <c r="AN67" s="129" t="str">
        <f t="shared" si="4"/>
        <v xml:space="preserve">1200 (L) 800 (l) 600 (h) </v>
      </c>
      <c r="AO67" s="29" t="s">
        <v>397</v>
      </c>
      <c r="AP67" s="41">
        <v>25</v>
      </c>
      <c r="AR67" s="41">
        <v>250</v>
      </c>
      <c r="AS67" s="126" t="str">
        <f t="shared" si="5"/>
        <v xml:space="preserve">1200 (L) 800 (l) 600 (h) </v>
      </c>
      <c r="AT67" s="41">
        <v>1</v>
      </c>
      <c r="AU67" s="37">
        <v>1</v>
      </c>
      <c r="AV67" s="41">
        <f t="shared" si="6"/>
        <v>1</v>
      </c>
      <c r="AW67" s="165">
        <v>250</v>
      </c>
      <c r="AX67" s="168">
        <f t="shared" si="7"/>
        <v>250</v>
      </c>
      <c r="AY67" s="1" t="s">
        <v>217</v>
      </c>
      <c r="AZ67" s="23" t="s">
        <v>230</v>
      </c>
      <c r="BA67" s="1" t="s">
        <v>151</v>
      </c>
      <c r="BB67" s="23" t="s">
        <v>231</v>
      </c>
      <c r="BC67" s="15">
        <v>72</v>
      </c>
      <c r="BD67" s="19">
        <v>28</v>
      </c>
      <c r="BE67" s="115">
        <v>17</v>
      </c>
      <c r="BF67" s="19" t="s">
        <v>154</v>
      </c>
      <c r="BG67" s="15" t="s">
        <v>1004</v>
      </c>
      <c r="BH67" s="19">
        <v>2</v>
      </c>
      <c r="BI67" s="15">
        <v>2</v>
      </c>
      <c r="BJ67" s="19">
        <v>2</v>
      </c>
      <c r="BK67" s="15" t="s">
        <v>154</v>
      </c>
      <c r="BL67" s="19" t="s">
        <v>154</v>
      </c>
      <c r="BM67" s="37">
        <v>717</v>
      </c>
      <c r="BN67" s="41">
        <v>173</v>
      </c>
      <c r="BO67" s="37">
        <v>15</v>
      </c>
      <c r="BP67" s="41">
        <v>10</v>
      </c>
      <c r="BQ67" s="115">
        <v>1.5</v>
      </c>
      <c r="BR67" s="116">
        <v>1.5</v>
      </c>
      <c r="BS67" s="115">
        <v>8</v>
      </c>
      <c r="BT67" s="32">
        <v>0.56000000000000005</v>
      </c>
      <c r="BU67" s="15" t="s">
        <v>158</v>
      </c>
      <c r="BV67" s="19" t="s">
        <v>158</v>
      </c>
      <c r="BW67" s="15" t="s">
        <v>158</v>
      </c>
      <c r="BX67" s="19" t="s">
        <v>159</v>
      </c>
      <c r="BY67" s="15" t="s">
        <v>159</v>
      </c>
      <c r="CA67" s="19" t="s">
        <v>160</v>
      </c>
      <c r="CB67" s="15" t="s">
        <v>160</v>
      </c>
      <c r="CC67" s="19" t="s">
        <v>160</v>
      </c>
      <c r="CD67" s="15" t="s">
        <v>160</v>
      </c>
      <c r="CE67" s="19" t="s">
        <v>160</v>
      </c>
      <c r="CF67" s="15" t="s">
        <v>160</v>
      </c>
      <c r="CG67" s="19" t="s">
        <v>160</v>
      </c>
      <c r="CH67" s="15" t="s">
        <v>160</v>
      </c>
      <c r="CI67" s="19" t="s">
        <v>161</v>
      </c>
      <c r="CJ67" s="15" t="s">
        <v>160</v>
      </c>
      <c r="CK67" s="19" t="s">
        <v>160</v>
      </c>
      <c r="CL67" s="15" t="s">
        <v>160</v>
      </c>
      <c r="CM67" s="19" t="s">
        <v>160</v>
      </c>
      <c r="CN67" s="15" t="s">
        <v>160</v>
      </c>
      <c r="CO67" s="19" t="s">
        <v>160</v>
      </c>
      <c r="CP67" s="15" t="s">
        <v>160</v>
      </c>
      <c r="CQ67" s="19" t="s">
        <v>160</v>
      </c>
      <c r="CR67" s="15" t="s">
        <v>160</v>
      </c>
      <c r="CS67" s="19" t="s">
        <v>160</v>
      </c>
      <c r="CT67" s="15" t="s">
        <v>160</v>
      </c>
      <c r="CU67" s="19" t="s">
        <v>160</v>
      </c>
      <c r="CV67" s="15" t="s">
        <v>160</v>
      </c>
      <c r="CW67" s="19" t="s">
        <v>161</v>
      </c>
      <c r="CX67" s="15" t="s">
        <v>160</v>
      </c>
      <c r="CY67" s="19" t="s">
        <v>160</v>
      </c>
      <c r="CZ67" s="15" t="s">
        <v>160</v>
      </c>
      <c r="DA67" s="19" t="s">
        <v>160</v>
      </c>
      <c r="DB67" s="15" t="s">
        <v>160</v>
      </c>
      <c r="DC67" s="56" t="s">
        <v>871</v>
      </c>
      <c r="DD67" s="2" t="s">
        <v>870</v>
      </c>
      <c r="DE67" s="23" t="s">
        <v>232</v>
      </c>
      <c r="DF67" s="1" t="s">
        <v>398</v>
      </c>
      <c r="DG67" s="23" t="s">
        <v>234</v>
      </c>
      <c r="DH67" s="1" t="s">
        <v>398</v>
      </c>
      <c r="DI67" s="23" t="s">
        <v>399</v>
      </c>
      <c r="DJ67" s="1" t="s">
        <v>400</v>
      </c>
      <c r="DK67" s="23" t="s">
        <v>401</v>
      </c>
      <c r="DL67" s="1" t="s">
        <v>169</v>
      </c>
      <c r="DM67" s="59" t="str">
        <f t="shared" si="25"/>
        <v>PF00040</v>
      </c>
      <c r="DO67" s="59" t="s">
        <v>830</v>
      </c>
      <c r="DP67" s="62" t="s">
        <v>816</v>
      </c>
      <c r="DQ67" s="59" t="s">
        <v>831</v>
      </c>
      <c r="DR67" s="59" t="s">
        <v>836</v>
      </c>
      <c r="DS67" s="59" t="s">
        <v>829</v>
      </c>
      <c r="DT67" s="62" t="s">
        <v>936</v>
      </c>
      <c r="DV67" s="59" t="s">
        <v>865</v>
      </c>
      <c r="DW67" s="59" t="s">
        <v>173</v>
      </c>
      <c r="DX67" s="62" t="s">
        <v>821</v>
      </c>
      <c r="DY67" s="59" t="s">
        <v>173</v>
      </c>
      <c r="DZ67" s="62" t="s">
        <v>217</v>
      </c>
      <c r="EA67" s="62" t="s">
        <v>241</v>
      </c>
      <c r="EB67" s="62" t="s">
        <v>176</v>
      </c>
      <c r="EC67" s="62" t="s">
        <v>242</v>
      </c>
      <c r="EE67" s="66" t="s">
        <v>390</v>
      </c>
      <c r="EF67" s="66" t="s">
        <v>1060</v>
      </c>
      <c r="EG67" s="66" t="s">
        <v>1033</v>
      </c>
      <c r="EH67" s="66" t="s">
        <v>1058</v>
      </c>
      <c r="EI67" s="76">
        <v>600</v>
      </c>
      <c r="EJ67" s="76">
        <v>400</v>
      </c>
      <c r="EK67" s="76">
        <v>590</v>
      </c>
      <c r="EL67" s="76">
        <v>1200</v>
      </c>
      <c r="EM67" s="76">
        <v>800</v>
      </c>
      <c r="EN67" s="76">
        <v>600</v>
      </c>
      <c r="EO67" s="72">
        <v>1200</v>
      </c>
      <c r="EP67" s="72">
        <v>800</v>
      </c>
      <c r="EQ67" s="77">
        <v>600</v>
      </c>
    </row>
    <row r="68" spans="1:215" ht="17.45" customHeight="1">
      <c r="A68" s="144" t="s">
        <v>811</v>
      </c>
      <c r="B68" s="148" t="s">
        <v>812</v>
      </c>
      <c r="C68" s="37">
        <v>10000</v>
      </c>
      <c r="D68" s="158">
        <v>1</v>
      </c>
      <c r="E68" s="15" t="s">
        <v>217</v>
      </c>
      <c r="F68" s="19" t="s">
        <v>393</v>
      </c>
      <c r="G68" s="15" t="s">
        <v>813</v>
      </c>
      <c r="H68" s="23" t="s">
        <v>391</v>
      </c>
      <c r="I68" s="1" t="s">
        <v>310</v>
      </c>
      <c r="J68" s="23" t="s">
        <v>130</v>
      </c>
      <c r="K68" s="48">
        <v>45962</v>
      </c>
      <c r="L68" s="19">
        <v>11</v>
      </c>
      <c r="N68" s="15" t="s">
        <v>131</v>
      </c>
      <c r="O68" s="23" t="s">
        <v>132</v>
      </c>
      <c r="P68" s="15" t="str">
        <f t="shared" si="24"/>
        <v>32 GG</v>
      </c>
      <c r="Q68" s="19" t="s">
        <v>813</v>
      </c>
      <c r="R68" s="15" t="s">
        <v>813</v>
      </c>
      <c r="T68" s="19" t="s">
        <v>221</v>
      </c>
      <c r="U68" s="1" t="s">
        <v>222</v>
      </c>
      <c r="V68" s="23" t="s">
        <v>223</v>
      </c>
      <c r="W68" s="1" t="s">
        <v>1137</v>
      </c>
      <c r="X68" s="23" t="s">
        <v>136</v>
      </c>
      <c r="Y68" s="15" t="s">
        <v>217</v>
      </c>
      <c r="Z68" s="19" t="s">
        <v>393</v>
      </c>
      <c r="AA68" s="1" t="s">
        <v>1087</v>
      </c>
      <c r="AB68" s="23" t="s">
        <v>1109</v>
      </c>
      <c r="AC68" s="1" t="s">
        <v>132</v>
      </c>
      <c r="AD68" s="19" t="s">
        <v>974</v>
      </c>
      <c r="AF68" s="23" t="s">
        <v>394</v>
      </c>
      <c r="AG68" s="1" t="s">
        <v>395</v>
      </c>
      <c r="AH68" s="46" t="str">
        <f t="shared" si="3"/>
        <v xml:space="preserve">600 (L) 400 (l) 590 (h) </v>
      </c>
      <c r="AI68" s="1" t="s">
        <v>143</v>
      </c>
      <c r="AJ68" s="32" t="s">
        <v>814</v>
      </c>
      <c r="AK68" s="1" t="s">
        <v>821</v>
      </c>
      <c r="AN68" s="129" t="str">
        <f t="shared" si="4"/>
        <v xml:space="preserve">1200 (L) 800 (l) 600 (h) </v>
      </c>
      <c r="AO68" s="29" t="s">
        <v>815</v>
      </c>
      <c r="AP68" s="41">
        <v>25</v>
      </c>
      <c r="AR68" s="41">
        <v>250</v>
      </c>
      <c r="AS68" s="126" t="str">
        <f>EO68&amp;" (L) "&amp;EP68&amp;" (l) "&amp;EQ68&amp;" (h) "</f>
        <v xml:space="preserve">1200 (L) 800 (l) 600 (h) </v>
      </c>
      <c r="AT68" s="41">
        <v>25</v>
      </c>
      <c r="AU68" s="37">
        <v>1</v>
      </c>
      <c r="AV68" s="41">
        <v>1</v>
      </c>
      <c r="AW68" s="165">
        <v>250</v>
      </c>
      <c r="AX68" s="168">
        <f t="shared" si="7"/>
        <v>250</v>
      </c>
      <c r="AY68" s="1" t="s">
        <v>217</v>
      </c>
      <c r="AZ68" s="23" t="s">
        <v>230</v>
      </c>
      <c r="BA68" s="1" t="s">
        <v>151</v>
      </c>
      <c r="BB68" s="23" t="s">
        <v>231</v>
      </c>
      <c r="BC68" s="15">
        <v>72</v>
      </c>
      <c r="BD68" s="19">
        <v>28</v>
      </c>
      <c r="BE68" s="115">
        <v>17</v>
      </c>
      <c r="BF68" s="19" t="s">
        <v>154</v>
      </c>
      <c r="BG68" s="15" t="s">
        <v>1004</v>
      </c>
      <c r="BH68" s="19">
        <v>2</v>
      </c>
      <c r="BI68" s="15">
        <v>2</v>
      </c>
      <c r="BJ68" s="19">
        <v>2</v>
      </c>
      <c r="BK68" s="15" t="s">
        <v>154</v>
      </c>
      <c r="BL68" s="19" t="s">
        <v>154</v>
      </c>
      <c r="BM68" s="37">
        <v>717</v>
      </c>
      <c r="BN68" s="41">
        <v>173</v>
      </c>
      <c r="BO68" s="37">
        <v>15</v>
      </c>
      <c r="BP68" s="41">
        <v>10</v>
      </c>
      <c r="BQ68" s="115">
        <v>1.5</v>
      </c>
      <c r="BR68" s="116">
        <v>1.5</v>
      </c>
      <c r="BS68" s="115">
        <v>8</v>
      </c>
      <c r="BT68" s="32">
        <v>0.56000000000000005</v>
      </c>
      <c r="BU68" s="15" t="s">
        <v>158</v>
      </c>
      <c r="BV68" s="19" t="s">
        <v>158</v>
      </c>
      <c r="BW68" s="15" t="s">
        <v>158</v>
      </c>
      <c r="BX68" s="19" t="s">
        <v>159</v>
      </c>
      <c r="BY68" s="15" t="s">
        <v>159</v>
      </c>
      <c r="CA68" s="19" t="s">
        <v>160</v>
      </c>
      <c r="CB68" s="15" t="s">
        <v>160</v>
      </c>
      <c r="CC68" s="19" t="s">
        <v>160</v>
      </c>
      <c r="CD68" s="15" t="s">
        <v>160</v>
      </c>
      <c r="CE68" s="19" t="s">
        <v>160</v>
      </c>
      <c r="CF68" s="15" t="s">
        <v>160</v>
      </c>
      <c r="CG68" s="19" t="s">
        <v>160</v>
      </c>
      <c r="CH68" s="15" t="s">
        <v>160</v>
      </c>
      <c r="CI68" s="19" t="s">
        <v>161</v>
      </c>
      <c r="CJ68" s="15" t="s">
        <v>160</v>
      </c>
      <c r="CK68" s="19" t="s">
        <v>160</v>
      </c>
      <c r="CL68" s="15" t="s">
        <v>160</v>
      </c>
      <c r="CM68" s="19" t="s">
        <v>160</v>
      </c>
      <c r="CN68" s="15" t="s">
        <v>160</v>
      </c>
      <c r="CO68" s="19" t="s">
        <v>160</v>
      </c>
      <c r="CP68" s="15" t="s">
        <v>160</v>
      </c>
      <c r="CQ68" s="19" t="s">
        <v>160</v>
      </c>
      <c r="CR68" s="15" t="s">
        <v>160</v>
      </c>
      <c r="CS68" s="19" t="s">
        <v>160</v>
      </c>
      <c r="CT68" s="15" t="s">
        <v>160</v>
      </c>
      <c r="CU68" s="19" t="s">
        <v>160</v>
      </c>
      <c r="CV68" s="15" t="s">
        <v>160</v>
      </c>
      <c r="CW68" s="19" t="s">
        <v>161</v>
      </c>
      <c r="CX68" s="15" t="s">
        <v>160</v>
      </c>
      <c r="CY68" s="19" t="s">
        <v>160</v>
      </c>
      <c r="CZ68" s="15" t="s">
        <v>160</v>
      </c>
      <c r="DA68" s="19" t="s">
        <v>160</v>
      </c>
      <c r="DB68" s="15" t="s">
        <v>160</v>
      </c>
      <c r="DC68" s="56" t="s">
        <v>871</v>
      </c>
      <c r="DD68" s="2" t="s">
        <v>870</v>
      </c>
      <c r="DF68" s="1" t="s">
        <v>398</v>
      </c>
      <c r="DG68" s="23" t="s">
        <v>234</v>
      </c>
      <c r="DH68" s="1" t="s">
        <v>398</v>
      </c>
      <c r="DI68" s="23" t="s">
        <v>399</v>
      </c>
      <c r="DJ68" s="1" t="s">
        <v>400</v>
      </c>
      <c r="DK68" s="23" t="s">
        <v>401</v>
      </c>
      <c r="DL68" s="1" t="s">
        <v>169</v>
      </c>
      <c r="DM68" s="59" t="str">
        <f t="shared" si="25"/>
        <v>PRB10000GARBS18NNN01</v>
      </c>
      <c r="DO68" s="59" t="s">
        <v>954</v>
      </c>
      <c r="DP68" s="62" t="s">
        <v>816</v>
      </c>
      <c r="DQ68" s="59" t="s">
        <v>831</v>
      </c>
      <c r="DR68" s="59" t="s">
        <v>836</v>
      </c>
      <c r="DS68" s="59" t="s">
        <v>829</v>
      </c>
      <c r="DT68" s="62" t="s">
        <v>946</v>
      </c>
      <c r="DV68" s="59" t="s">
        <v>865</v>
      </c>
      <c r="DW68" s="59" t="s">
        <v>173</v>
      </c>
      <c r="DX68" s="62" t="s">
        <v>821</v>
      </c>
      <c r="DY68" s="59" t="s">
        <v>173</v>
      </c>
      <c r="DZ68" s="62" t="s">
        <v>240</v>
      </c>
      <c r="EA68" s="62" t="s">
        <v>241</v>
      </c>
      <c r="EB68" s="62" t="s">
        <v>176</v>
      </c>
      <c r="EC68" s="62" t="s">
        <v>242</v>
      </c>
      <c r="EE68" s="66" t="s">
        <v>812</v>
      </c>
      <c r="EF68" s="66" t="s">
        <v>1060</v>
      </c>
      <c r="EG68" s="66" t="s">
        <v>1033</v>
      </c>
      <c r="EH68" s="66" t="s">
        <v>1058</v>
      </c>
      <c r="EI68" s="76">
        <v>600</v>
      </c>
      <c r="EJ68" s="76">
        <v>400</v>
      </c>
      <c r="EK68" s="76">
        <v>590</v>
      </c>
      <c r="EL68" s="76">
        <v>1200</v>
      </c>
      <c r="EM68" s="76">
        <v>800</v>
      </c>
      <c r="EN68" s="76">
        <v>600</v>
      </c>
      <c r="EO68" s="72">
        <v>1200</v>
      </c>
      <c r="EP68" s="72">
        <v>800</v>
      </c>
      <c r="EQ68" s="77">
        <v>600</v>
      </c>
    </row>
    <row r="69" spans="1:215" s="5" customFormat="1" ht="17.45" customHeight="1" thickBot="1">
      <c r="A69" s="146" t="s">
        <v>1112</v>
      </c>
      <c r="B69" s="149" t="s">
        <v>1065</v>
      </c>
      <c r="C69" s="39">
        <v>400</v>
      </c>
      <c r="D69" s="159">
        <v>1</v>
      </c>
      <c r="E69" s="18" t="s">
        <v>217</v>
      </c>
      <c r="F69" s="21" t="s">
        <v>338</v>
      </c>
      <c r="G69" s="18" t="s">
        <v>546</v>
      </c>
      <c r="H69" s="25" t="s">
        <v>219</v>
      </c>
      <c r="I69" s="9" t="s">
        <v>1118</v>
      </c>
      <c r="J69" s="25" t="s">
        <v>130</v>
      </c>
      <c r="K69" s="50">
        <v>45962</v>
      </c>
      <c r="L69" s="21">
        <v>11</v>
      </c>
      <c r="M69" s="9"/>
      <c r="N69" s="18" t="s">
        <v>131</v>
      </c>
      <c r="O69" s="25" t="s">
        <v>132</v>
      </c>
      <c r="P69" s="18" t="str">
        <f t="shared" ref="P69" si="34">G69</f>
        <v>21 GG</v>
      </c>
      <c r="Q69" s="21" t="s">
        <v>546</v>
      </c>
      <c r="R69" s="18" t="s">
        <v>546</v>
      </c>
      <c r="S69" s="18"/>
      <c r="T69" s="21" t="s">
        <v>291</v>
      </c>
      <c r="U69" s="9" t="s">
        <v>547</v>
      </c>
      <c r="V69" s="25" t="s">
        <v>548</v>
      </c>
      <c r="W69" s="1" t="s">
        <v>1137</v>
      </c>
      <c r="X69" s="25" t="s">
        <v>136</v>
      </c>
      <c r="Y69" s="18" t="s">
        <v>338</v>
      </c>
      <c r="Z69" s="21" t="s">
        <v>338</v>
      </c>
      <c r="AA69" s="9" t="s">
        <v>549</v>
      </c>
      <c r="AB69" s="25" t="s">
        <v>1107</v>
      </c>
      <c r="AC69" s="9" t="s">
        <v>132</v>
      </c>
      <c r="AD69" s="21" t="s">
        <v>975</v>
      </c>
      <c r="AE69" s="9" t="s">
        <v>1101</v>
      </c>
      <c r="AF69" s="25" t="s">
        <v>568</v>
      </c>
      <c r="AG69" s="9" t="s">
        <v>529</v>
      </c>
      <c r="AH69" s="47" t="str">
        <f>EI69&amp;" (L) "&amp;EJ69&amp;" (l) "&amp;EK69&amp;" (h) "</f>
        <v xml:space="preserve">167 (L) 120 (l) 50 (h) </v>
      </c>
      <c r="AI69" s="9" t="s">
        <v>143</v>
      </c>
      <c r="AJ69" s="35"/>
      <c r="AK69" s="9" t="s">
        <v>189</v>
      </c>
      <c r="AL69" s="25" t="s">
        <v>988</v>
      </c>
      <c r="AM69" s="9" t="s">
        <v>146</v>
      </c>
      <c r="AN69" s="130" t="str">
        <f t="shared" ref="AN69" si="35">EL69&amp;" (L) "&amp;EM69&amp;" (l) "&amp;EN69&amp;" (h) "</f>
        <v xml:space="preserve">274 (L) 186 (l) 120 (h) </v>
      </c>
      <c r="AO69" s="30"/>
      <c r="AP69" s="43">
        <v>4</v>
      </c>
      <c r="AQ69" s="166">
        <v>1.6</v>
      </c>
      <c r="AR69" s="43">
        <v>1.6</v>
      </c>
      <c r="AS69" s="127" t="str">
        <f t="shared" ref="AS69:AS70" si="36">EO69&amp;" (L) "&amp;EP69&amp;" (l) "&amp;EQ69&amp;" (h) "</f>
        <v xml:space="preserve">1200 (L) 800 (l) 1110 (h) </v>
      </c>
      <c r="AT69" s="43">
        <v>16</v>
      </c>
      <c r="AU69" s="39">
        <v>8</v>
      </c>
      <c r="AV69" s="43">
        <f t="shared" ref="AV69:AV71" si="37">AT69*AU69</f>
        <v>128</v>
      </c>
      <c r="AW69" s="166">
        <f>AV69*AQ69</f>
        <v>204.8</v>
      </c>
      <c r="AX69" s="169">
        <f t="shared" si="7"/>
        <v>204.8</v>
      </c>
      <c r="AY69" s="9" t="s">
        <v>217</v>
      </c>
      <c r="AZ69" s="25" t="s">
        <v>217</v>
      </c>
      <c r="BA69" s="9" t="s">
        <v>555</v>
      </c>
      <c r="BB69" s="25" t="s">
        <v>931</v>
      </c>
      <c r="BC69" s="18" t="s">
        <v>153</v>
      </c>
      <c r="BD69" s="21" t="s">
        <v>1000</v>
      </c>
      <c r="BE69" s="117">
        <v>24</v>
      </c>
      <c r="BF69" s="21" t="s">
        <v>1003</v>
      </c>
      <c r="BG69" s="18" t="s">
        <v>1004</v>
      </c>
      <c r="BH69" s="21" t="s">
        <v>154</v>
      </c>
      <c r="BI69" s="18" t="s">
        <v>154</v>
      </c>
      <c r="BJ69" s="21" t="s">
        <v>155</v>
      </c>
      <c r="BK69" s="18" t="s">
        <v>154</v>
      </c>
      <c r="BL69" s="21" t="s">
        <v>154</v>
      </c>
      <c r="BM69" s="39">
        <v>1046</v>
      </c>
      <c r="BN69" s="43">
        <v>249</v>
      </c>
      <c r="BO69" s="39">
        <v>24</v>
      </c>
      <c r="BP69" s="43">
        <v>16</v>
      </c>
      <c r="BQ69" s="117">
        <v>2.8</v>
      </c>
      <c r="BR69" s="118">
        <v>2.6</v>
      </c>
      <c r="BS69" s="117">
        <v>5.7</v>
      </c>
      <c r="BT69" s="35" t="s">
        <v>556</v>
      </c>
      <c r="BU69" s="18" t="s">
        <v>158</v>
      </c>
      <c r="BV69" s="21" t="s">
        <v>158</v>
      </c>
      <c r="BW69" s="18" t="s">
        <v>158</v>
      </c>
      <c r="BX69" s="21" t="s">
        <v>159</v>
      </c>
      <c r="BY69" s="18" t="s">
        <v>159</v>
      </c>
      <c r="BZ69" s="21"/>
      <c r="CA69" s="21" t="s">
        <v>160</v>
      </c>
      <c r="CB69" s="18" t="s">
        <v>160</v>
      </c>
      <c r="CC69" s="21" t="s">
        <v>160</v>
      </c>
      <c r="CD69" s="18" t="s">
        <v>160</v>
      </c>
      <c r="CE69" s="21" t="s">
        <v>160</v>
      </c>
      <c r="CF69" s="18" t="s">
        <v>160</v>
      </c>
      <c r="CG69" s="21" t="s">
        <v>160</v>
      </c>
      <c r="CH69" s="18" t="s">
        <v>160</v>
      </c>
      <c r="CI69" s="21" t="s">
        <v>161</v>
      </c>
      <c r="CJ69" s="18" t="s">
        <v>160</v>
      </c>
      <c r="CK69" s="21" t="s">
        <v>160</v>
      </c>
      <c r="CL69" s="18" t="s">
        <v>160</v>
      </c>
      <c r="CM69" s="21" t="s">
        <v>160</v>
      </c>
      <c r="CN69" s="18" t="s">
        <v>160</v>
      </c>
      <c r="CO69" s="21" t="s">
        <v>160</v>
      </c>
      <c r="CP69" s="18" t="s">
        <v>160</v>
      </c>
      <c r="CQ69" s="21" t="s">
        <v>160</v>
      </c>
      <c r="CR69" s="18" t="s">
        <v>160</v>
      </c>
      <c r="CS69" s="21" t="s">
        <v>160</v>
      </c>
      <c r="CT69" s="18" t="s">
        <v>160</v>
      </c>
      <c r="CU69" s="21" t="s">
        <v>160</v>
      </c>
      <c r="CV69" s="18" t="s">
        <v>160</v>
      </c>
      <c r="CW69" s="21" t="s">
        <v>161</v>
      </c>
      <c r="CX69" s="18" t="s">
        <v>160</v>
      </c>
      <c r="CY69" s="21" t="s">
        <v>160</v>
      </c>
      <c r="CZ69" s="18" t="s">
        <v>160</v>
      </c>
      <c r="DA69" s="21" t="s">
        <v>160</v>
      </c>
      <c r="DB69" s="18" t="s">
        <v>160</v>
      </c>
      <c r="DC69" s="58" t="s">
        <v>871</v>
      </c>
      <c r="DD69" s="10" t="s">
        <v>870</v>
      </c>
      <c r="DE69" s="25"/>
      <c r="DF69" s="9" t="s">
        <v>573</v>
      </c>
      <c r="DG69" s="25" t="s">
        <v>558</v>
      </c>
      <c r="DH69" s="9" t="s">
        <v>573</v>
      </c>
      <c r="DI69" s="25" t="s">
        <v>560</v>
      </c>
      <c r="DJ69" s="9" t="s">
        <v>574</v>
      </c>
      <c r="DK69" s="25" t="s">
        <v>575</v>
      </c>
      <c r="DL69" s="9" t="s">
        <v>169</v>
      </c>
      <c r="DM69" s="63" t="str">
        <f t="shared" ref="DM69:DM70" si="38">B69</f>
        <v>PF00168</v>
      </c>
      <c r="DN69" s="63"/>
      <c r="DO69" s="63" t="s">
        <v>933</v>
      </c>
      <c r="DP69" s="64" t="s">
        <v>848</v>
      </c>
      <c r="DQ69" s="63" t="s">
        <v>563</v>
      </c>
      <c r="DR69" s="63" t="s">
        <v>836</v>
      </c>
      <c r="DS69" s="63" t="s">
        <v>564</v>
      </c>
      <c r="DT69" s="63" t="s">
        <v>849</v>
      </c>
      <c r="DU69" s="63" t="s">
        <v>845</v>
      </c>
      <c r="DV69" s="63" t="s">
        <v>818</v>
      </c>
      <c r="DW69" s="63" t="s">
        <v>173</v>
      </c>
      <c r="DX69" s="142" t="s">
        <v>911</v>
      </c>
      <c r="DY69" s="63" t="s">
        <v>832</v>
      </c>
      <c r="DZ69" s="64" t="s">
        <v>217</v>
      </c>
      <c r="EA69" s="64" t="s">
        <v>217</v>
      </c>
      <c r="EB69" s="64" t="s">
        <v>176</v>
      </c>
      <c r="EC69" s="64" t="s">
        <v>565</v>
      </c>
      <c r="ED69" s="63"/>
      <c r="EE69" s="69" t="str">
        <f t="shared" ref="EE69:EE70" si="39">B69</f>
        <v>PF00168</v>
      </c>
      <c r="EF69" s="69"/>
      <c r="EG69" s="69"/>
      <c r="EH69" s="69"/>
      <c r="EI69" s="79">
        <v>167</v>
      </c>
      <c r="EJ69" s="79">
        <v>120</v>
      </c>
      <c r="EK69" s="79">
        <v>50</v>
      </c>
      <c r="EL69" s="79">
        <v>274</v>
      </c>
      <c r="EM69" s="79">
        <v>186</v>
      </c>
      <c r="EN69" s="79">
        <v>120</v>
      </c>
      <c r="EO69" s="78">
        <v>1200</v>
      </c>
      <c r="EP69" s="78">
        <v>800</v>
      </c>
      <c r="EQ69" s="80">
        <v>1110</v>
      </c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8"/>
    </row>
    <row r="70" spans="1:215" s="6" customFormat="1" ht="17.45" customHeight="1" thickBot="1">
      <c r="A70" s="144" t="s">
        <v>1128</v>
      </c>
      <c r="B70" s="14" t="s">
        <v>1135</v>
      </c>
      <c r="C70" s="37">
        <v>125</v>
      </c>
      <c r="D70" s="158">
        <v>1</v>
      </c>
      <c r="E70" s="15" t="s">
        <v>1023</v>
      </c>
      <c r="F70" s="19" t="s">
        <v>183</v>
      </c>
      <c r="G70" s="15" t="s">
        <v>479</v>
      </c>
      <c r="H70" s="23" t="s">
        <v>181</v>
      </c>
      <c r="I70" s="1" t="s">
        <v>1136</v>
      </c>
      <c r="J70" s="23" t="s">
        <v>130</v>
      </c>
      <c r="K70" s="48"/>
      <c r="L70" s="21">
        <v>0</v>
      </c>
      <c r="N70" s="15" t="s">
        <v>131</v>
      </c>
      <c r="O70" s="23" t="s">
        <v>132</v>
      </c>
      <c r="P70" s="16" t="s">
        <v>479</v>
      </c>
      <c r="Q70" s="16" t="s">
        <v>479</v>
      </c>
      <c r="R70" s="16" t="s">
        <v>479</v>
      </c>
      <c r="S70" s="18"/>
      <c r="T70" s="16" t="s">
        <v>133</v>
      </c>
      <c r="U70" s="1" t="s">
        <v>134</v>
      </c>
      <c r="V70" s="23" t="s">
        <v>406</v>
      </c>
      <c r="W70" s="1" t="s">
        <v>1137</v>
      </c>
      <c r="X70" s="6" t="s">
        <v>1130</v>
      </c>
      <c r="Y70" s="16" t="s">
        <v>183</v>
      </c>
      <c r="Z70" s="16" t="s">
        <v>1131</v>
      </c>
      <c r="AA70" s="1" t="s">
        <v>1089</v>
      </c>
      <c r="AB70" s="23" t="s">
        <v>1106</v>
      </c>
      <c r="AC70" s="1" t="s">
        <v>132</v>
      </c>
      <c r="AD70" s="19" t="s">
        <v>975</v>
      </c>
      <c r="AE70" s="1"/>
      <c r="AF70" s="23" t="s">
        <v>408</v>
      </c>
      <c r="AG70" s="1" t="s">
        <v>141</v>
      </c>
      <c r="AH70" s="46" t="str">
        <f>EI70&amp;" (L) "&amp;EJ70&amp;" (l) "&amp;EK70&amp;" (h) "</f>
        <v xml:space="preserve">110 (L) 80 (l) 70 (h) </v>
      </c>
      <c r="AI70" s="1" t="s">
        <v>143</v>
      </c>
      <c r="AJ70" s="71" t="s">
        <v>1129</v>
      </c>
      <c r="AK70" s="6" t="s">
        <v>189</v>
      </c>
      <c r="AL70" s="23" t="s">
        <v>988</v>
      </c>
      <c r="AM70" s="1" t="s">
        <v>146</v>
      </c>
      <c r="AN70" s="129" t="str">
        <f>EL70&amp;" (L) "&amp;EM70&amp;" (l) "&amp;EN70&amp;" (h) "</f>
        <v xml:space="preserve">386 (L) 230 (l) 84 (h) </v>
      </c>
      <c r="AO70" s="31" t="s">
        <v>1129</v>
      </c>
      <c r="AP70" s="40">
        <v>8</v>
      </c>
      <c r="AQ70" s="31" t="s">
        <v>1132</v>
      </c>
      <c r="AR70" s="71">
        <v>2.72</v>
      </c>
      <c r="AS70" s="126" t="str">
        <f t="shared" si="36"/>
        <v xml:space="preserve">1200 (L) 800 (l) 1344 (h) </v>
      </c>
      <c r="AT70" s="40">
        <v>10</v>
      </c>
      <c r="AU70" s="40">
        <v>16</v>
      </c>
      <c r="AV70" s="41">
        <f t="shared" si="37"/>
        <v>160</v>
      </c>
      <c r="AW70" s="160">
        <v>160</v>
      </c>
      <c r="AX70" s="31" t="s">
        <v>1133</v>
      </c>
      <c r="AY70" s="1" t="s">
        <v>343</v>
      </c>
      <c r="AZ70" s="23" t="s">
        <v>150</v>
      </c>
      <c r="BA70" s="1" t="s">
        <v>413</v>
      </c>
      <c r="BB70" s="23" t="s">
        <v>152</v>
      </c>
      <c r="BC70" s="15" t="s">
        <v>153</v>
      </c>
      <c r="BD70" s="19" t="s">
        <v>1000</v>
      </c>
      <c r="BE70" s="115">
        <v>27</v>
      </c>
      <c r="BF70" s="19" t="s">
        <v>1002</v>
      </c>
      <c r="BG70" s="15" t="s">
        <v>1004</v>
      </c>
      <c r="BH70" s="19" t="s">
        <v>154</v>
      </c>
      <c r="BI70" s="15" t="s">
        <v>154</v>
      </c>
      <c r="BJ70" s="19" t="s">
        <v>155</v>
      </c>
      <c r="BK70" s="15" t="s">
        <v>154</v>
      </c>
      <c r="BL70" s="19" t="s">
        <v>154</v>
      </c>
      <c r="BM70" s="37">
        <v>1088</v>
      </c>
      <c r="BN70" s="41">
        <v>263</v>
      </c>
      <c r="BO70" s="37">
        <v>25</v>
      </c>
      <c r="BP70" s="41">
        <v>18</v>
      </c>
      <c r="BQ70" s="115">
        <v>0.9</v>
      </c>
      <c r="BR70" s="116">
        <v>0.9</v>
      </c>
      <c r="BS70" s="115">
        <v>8.6999999999999993</v>
      </c>
      <c r="BT70" s="32" t="s">
        <v>1074</v>
      </c>
      <c r="BU70" s="15" t="s">
        <v>158</v>
      </c>
      <c r="BV70" s="19" t="s">
        <v>158</v>
      </c>
      <c r="BW70" s="15" t="s">
        <v>158</v>
      </c>
      <c r="BX70" s="19" t="s">
        <v>159</v>
      </c>
      <c r="BY70" s="15" t="s">
        <v>159</v>
      </c>
      <c r="BZ70" s="16"/>
      <c r="CA70" s="19" t="s">
        <v>160</v>
      </c>
      <c r="CB70" s="15" t="s">
        <v>160</v>
      </c>
      <c r="CC70" s="19" t="s">
        <v>160</v>
      </c>
      <c r="CD70" s="15" t="s">
        <v>160</v>
      </c>
      <c r="CE70" s="19" t="s">
        <v>160</v>
      </c>
      <c r="CF70" s="15" t="s">
        <v>160</v>
      </c>
      <c r="CG70" s="19" t="s">
        <v>160</v>
      </c>
      <c r="CH70" s="15" t="s">
        <v>160</v>
      </c>
      <c r="CI70" s="19" t="s">
        <v>161</v>
      </c>
      <c r="CJ70" s="15" t="s">
        <v>160</v>
      </c>
      <c r="CK70" s="19" t="s">
        <v>160</v>
      </c>
      <c r="CL70" s="15" t="s">
        <v>160</v>
      </c>
      <c r="CM70" s="19" t="s">
        <v>160</v>
      </c>
      <c r="CN70" s="15" t="s">
        <v>160</v>
      </c>
      <c r="CO70" s="19" t="s">
        <v>160</v>
      </c>
      <c r="CP70" s="15" t="s">
        <v>160</v>
      </c>
      <c r="CQ70" s="19" t="s">
        <v>160</v>
      </c>
      <c r="CR70" s="15" t="s">
        <v>160</v>
      </c>
      <c r="CS70" s="19" t="s">
        <v>160</v>
      </c>
      <c r="CT70" s="15" t="s">
        <v>160</v>
      </c>
      <c r="CU70" s="19" t="s">
        <v>160</v>
      </c>
      <c r="CV70" s="15" t="s">
        <v>160</v>
      </c>
      <c r="CW70" s="19" t="s">
        <v>161</v>
      </c>
      <c r="CX70" s="15" t="s">
        <v>160</v>
      </c>
      <c r="CY70" s="19" t="s">
        <v>160</v>
      </c>
      <c r="CZ70" s="15" t="s">
        <v>160</v>
      </c>
      <c r="DA70" s="19" t="s">
        <v>160</v>
      </c>
      <c r="DB70" s="15" t="s">
        <v>160</v>
      </c>
      <c r="DC70" s="56" t="s">
        <v>871</v>
      </c>
      <c r="DD70" s="2" t="s">
        <v>870</v>
      </c>
      <c r="DE70" s="25"/>
      <c r="DM70" s="63" t="str">
        <f t="shared" si="38"/>
        <v>PFxxxxx</v>
      </c>
      <c r="DO70" s="59" t="s">
        <v>503</v>
      </c>
      <c r="DP70" s="62" t="s">
        <v>838</v>
      </c>
      <c r="DQ70" s="59" t="s">
        <v>824</v>
      </c>
      <c r="DR70" s="59" t="s">
        <v>836</v>
      </c>
      <c r="DS70" s="59" t="s">
        <v>840</v>
      </c>
      <c r="DT70" s="59" t="s">
        <v>940</v>
      </c>
      <c r="DU70" s="59"/>
      <c r="DV70" s="59" t="s">
        <v>818</v>
      </c>
      <c r="DW70" s="59" t="s">
        <v>173</v>
      </c>
      <c r="DX70" s="142" t="s">
        <v>911</v>
      </c>
      <c r="DY70" s="59" t="s">
        <v>832</v>
      </c>
      <c r="DZ70" s="62" t="s">
        <v>351</v>
      </c>
      <c r="EA70" s="62" t="s">
        <v>175</v>
      </c>
      <c r="EB70" s="62" t="s">
        <v>176</v>
      </c>
      <c r="EC70" s="62" t="s">
        <v>177</v>
      </c>
      <c r="EE70" s="69" t="str">
        <f t="shared" si="39"/>
        <v>PFxxxxx</v>
      </c>
      <c r="EF70" s="66" t="s">
        <v>339</v>
      </c>
      <c r="EG70" s="66" t="s">
        <v>341</v>
      </c>
      <c r="EH70" s="66" t="s">
        <v>1043</v>
      </c>
      <c r="EI70" s="76">
        <v>110</v>
      </c>
      <c r="EJ70" s="76">
        <v>80</v>
      </c>
      <c r="EK70" s="76">
        <v>70</v>
      </c>
      <c r="EL70" s="76">
        <v>386</v>
      </c>
      <c r="EM70" s="76">
        <v>230</v>
      </c>
      <c r="EN70" s="76">
        <v>84</v>
      </c>
      <c r="EO70" s="72">
        <v>1200</v>
      </c>
      <c r="EP70" s="72">
        <v>800</v>
      </c>
      <c r="EQ70" s="77">
        <v>1344</v>
      </c>
    </row>
    <row r="71" spans="1:215" s="6" customFormat="1" ht="17.45" customHeight="1" thickBot="1">
      <c r="A71" s="144" t="s">
        <v>1139</v>
      </c>
      <c r="B71" s="14" t="s">
        <v>1135</v>
      </c>
      <c r="C71" s="37">
        <v>150</v>
      </c>
      <c r="D71" s="158">
        <v>1</v>
      </c>
      <c r="E71" s="15" t="s">
        <v>217</v>
      </c>
      <c r="F71" s="19" t="s">
        <v>545</v>
      </c>
      <c r="G71" s="15" t="s">
        <v>218</v>
      </c>
      <c r="H71" s="23" t="s">
        <v>181</v>
      </c>
      <c r="I71" s="1" t="s">
        <v>310</v>
      </c>
      <c r="J71" s="23" t="s">
        <v>130</v>
      </c>
      <c r="K71" s="48"/>
      <c r="L71" s="21">
        <v>0</v>
      </c>
      <c r="N71" s="15" t="s">
        <v>131</v>
      </c>
      <c r="O71" s="23" t="s">
        <v>132</v>
      </c>
      <c r="P71" s="15" t="str">
        <f t="shared" ref="P71" si="40">G71</f>
        <v>30 GG</v>
      </c>
      <c r="Q71" s="19" t="s">
        <v>218</v>
      </c>
      <c r="R71" s="15" t="s">
        <v>218</v>
      </c>
      <c r="S71" s="18"/>
      <c r="T71" s="16"/>
      <c r="U71" s="1" t="s">
        <v>222</v>
      </c>
      <c r="V71" s="23" t="s">
        <v>1140</v>
      </c>
      <c r="W71" s="1" t="s">
        <v>1137</v>
      </c>
      <c r="X71" s="23" t="s">
        <v>136</v>
      </c>
      <c r="Y71" s="15" t="s">
        <v>217</v>
      </c>
      <c r="Z71" s="19" t="s">
        <v>545</v>
      </c>
      <c r="AA71" s="1" t="s">
        <v>1141</v>
      </c>
      <c r="AB71" s="23" t="s">
        <v>1142</v>
      </c>
      <c r="AC71" s="1" t="s">
        <v>439</v>
      </c>
      <c r="AD71" s="19" t="s">
        <v>974</v>
      </c>
      <c r="AE71" s="1"/>
      <c r="AF71" s="23" t="s">
        <v>140</v>
      </c>
      <c r="AG71" s="1" t="s">
        <v>141</v>
      </c>
      <c r="AH71" s="46"/>
      <c r="AI71" s="1" t="s">
        <v>143</v>
      </c>
      <c r="AJ71" s="71"/>
      <c r="AL71" s="23"/>
      <c r="AM71" s="1"/>
      <c r="AN71" s="129"/>
      <c r="AO71" s="31"/>
      <c r="AP71" s="40"/>
      <c r="AQ71" s="31"/>
      <c r="AR71" s="71"/>
      <c r="AS71" s="126"/>
      <c r="AT71" s="40">
        <v>9</v>
      </c>
      <c r="AU71" s="40">
        <v>12</v>
      </c>
      <c r="AV71" s="41">
        <f t="shared" si="37"/>
        <v>108</v>
      </c>
      <c r="AW71" s="160"/>
      <c r="AX71" s="31"/>
      <c r="AY71" s="1"/>
      <c r="AZ71" s="23" t="s">
        <v>230</v>
      </c>
      <c r="BA71" s="1" t="s">
        <v>151</v>
      </c>
      <c r="BB71" s="23" t="s">
        <v>231</v>
      </c>
      <c r="BC71" s="15">
        <v>75</v>
      </c>
      <c r="BD71" s="19">
        <v>25</v>
      </c>
      <c r="BE71" s="115">
        <v>11</v>
      </c>
      <c r="BF71" s="19"/>
      <c r="BG71" s="15">
        <v>0.6</v>
      </c>
      <c r="BH71" s="19">
        <v>3</v>
      </c>
      <c r="BI71" s="15">
        <v>3</v>
      </c>
      <c r="BJ71" s="19">
        <v>2</v>
      </c>
      <c r="BK71" s="15"/>
      <c r="BL71" s="19">
        <v>0.1</v>
      </c>
      <c r="BM71" s="37">
        <v>531</v>
      </c>
      <c r="BN71" s="41">
        <v>128</v>
      </c>
      <c r="BO71" s="37">
        <v>11</v>
      </c>
      <c r="BP71" s="41">
        <v>11</v>
      </c>
      <c r="BQ71" s="115">
        <v>1.3</v>
      </c>
      <c r="BR71" s="116">
        <v>1.3</v>
      </c>
      <c r="BS71" s="115">
        <v>6</v>
      </c>
      <c r="BT71" s="32" t="s">
        <v>1115</v>
      </c>
      <c r="BU71" s="15" t="s">
        <v>158</v>
      </c>
      <c r="BV71" s="19" t="s">
        <v>158</v>
      </c>
      <c r="BW71" s="15" t="s">
        <v>158</v>
      </c>
      <c r="BX71" s="19" t="s">
        <v>159</v>
      </c>
      <c r="BY71" s="15" t="s">
        <v>159</v>
      </c>
      <c r="BZ71" s="16"/>
      <c r="CA71" s="19" t="s">
        <v>160</v>
      </c>
      <c r="CB71" s="15" t="s">
        <v>160</v>
      </c>
      <c r="CC71" s="19" t="s">
        <v>160</v>
      </c>
      <c r="CD71" s="15" t="s">
        <v>160</v>
      </c>
      <c r="CE71" s="19" t="s">
        <v>160</v>
      </c>
      <c r="CF71" s="15" t="s">
        <v>160</v>
      </c>
      <c r="CG71" s="19" t="s">
        <v>160</v>
      </c>
      <c r="CH71" s="15" t="s">
        <v>160</v>
      </c>
      <c r="CI71" s="19" t="s">
        <v>161</v>
      </c>
      <c r="CJ71" s="15" t="s">
        <v>160</v>
      </c>
      <c r="CK71" s="19" t="s">
        <v>160</v>
      </c>
      <c r="CL71" s="15" t="s">
        <v>160</v>
      </c>
      <c r="CM71" s="19" t="s">
        <v>160</v>
      </c>
      <c r="CN71" s="15" t="s">
        <v>160</v>
      </c>
      <c r="CO71" s="19" t="s">
        <v>160</v>
      </c>
      <c r="CP71" s="15" t="s">
        <v>160</v>
      </c>
      <c r="CQ71" s="19" t="s">
        <v>160</v>
      </c>
      <c r="CR71" s="15" t="s">
        <v>160</v>
      </c>
      <c r="CS71" s="19" t="s">
        <v>160</v>
      </c>
      <c r="CT71" s="15" t="s">
        <v>160</v>
      </c>
      <c r="CU71" s="19" t="s">
        <v>160</v>
      </c>
      <c r="CV71" s="15" t="s">
        <v>160</v>
      </c>
      <c r="CW71" s="19" t="s">
        <v>161</v>
      </c>
      <c r="CX71" s="15" t="s">
        <v>160</v>
      </c>
      <c r="CY71" s="19" t="s">
        <v>160</v>
      </c>
      <c r="CZ71" s="15" t="s">
        <v>160</v>
      </c>
      <c r="DA71" s="19" t="s">
        <v>160</v>
      </c>
      <c r="DB71" s="15" t="s">
        <v>160</v>
      </c>
      <c r="DC71" s="56" t="s">
        <v>1143</v>
      </c>
      <c r="DD71" s="2" t="s">
        <v>870</v>
      </c>
      <c r="DE71" s="25"/>
      <c r="DM71" s="63"/>
      <c r="DO71" s="59"/>
      <c r="DP71" s="62" t="s">
        <v>816</v>
      </c>
      <c r="DQ71" s="59"/>
      <c r="DR71" s="59" t="s">
        <v>836</v>
      </c>
      <c r="DS71" s="59"/>
      <c r="DT71" s="59"/>
      <c r="DU71" s="59"/>
      <c r="DV71" s="59" t="s">
        <v>818</v>
      </c>
      <c r="DW71" s="59" t="s">
        <v>173</v>
      </c>
      <c r="DX71" s="142"/>
      <c r="DY71" s="59"/>
      <c r="DZ71" s="62"/>
      <c r="EA71" s="62" t="s">
        <v>241</v>
      </c>
      <c r="EB71" s="62" t="s">
        <v>176</v>
      </c>
      <c r="EC71" s="62" t="s">
        <v>242</v>
      </c>
      <c r="EE71" s="69"/>
      <c r="EF71" s="66"/>
      <c r="EG71" s="66"/>
      <c r="EH71" s="66"/>
      <c r="EI71" s="76"/>
      <c r="EJ71" s="76"/>
      <c r="EK71" s="76"/>
      <c r="EL71" s="76"/>
      <c r="EM71" s="76"/>
      <c r="EN71" s="76"/>
      <c r="EO71" s="72"/>
      <c r="EP71" s="72"/>
      <c r="EQ71" s="77"/>
    </row>
    <row r="72" spans="1:215" s="6" customFormat="1" ht="17.45" customHeight="1">
      <c r="A72" s="14" t="s">
        <v>1149</v>
      </c>
      <c r="B72" s="14" t="s">
        <v>1150</v>
      </c>
      <c r="C72" s="40">
        <v>50</v>
      </c>
      <c r="D72" s="160">
        <v>10</v>
      </c>
      <c r="E72" s="16" t="s">
        <v>1030</v>
      </c>
      <c r="F72" s="16" t="s">
        <v>967</v>
      </c>
      <c r="G72" s="16" t="s">
        <v>127</v>
      </c>
      <c r="H72" s="6" t="s">
        <v>128</v>
      </c>
      <c r="I72" s="6" t="s">
        <v>129</v>
      </c>
      <c r="J72" s="6" t="s">
        <v>130</v>
      </c>
      <c r="K72" s="51">
        <v>46167</v>
      </c>
      <c r="L72" s="16">
        <v>1</v>
      </c>
      <c r="N72" s="16" t="s">
        <v>131</v>
      </c>
      <c r="O72" s="6" t="s">
        <v>132</v>
      </c>
      <c r="P72" s="16" t="s">
        <v>127</v>
      </c>
      <c r="Q72" s="16"/>
      <c r="R72" s="16"/>
      <c r="S72" s="16"/>
      <c r="T72" s="16" t="s">
        <v>133</v>
      </c>
      <c r="U72" s="6" t="s">
        <v>134</v>
      </c>
      <c r="V72" s="6" t="s">
        <v>135</v>
      </c>
      <c r="W72" s="6" t="s">
        <v>246</v>
      </c>
      <c r="X72" s="6" t="s">
        <v>1146</v>
      </c>
      <c r="Y72" s="16" t="s">
        <v>1084</v>
      </c>
      <c r="Z72" s="16" t="s">
        <v>248</v>
      </c>
      <c r="AA72" s="6" t="s">
        <v>1086</v>
      </c>
      <c r="AB72" s="6" t="s">
        <v>1104</v>
      </c>
      <c r="AC72" s="6" t="s">
        <v>139</v>
      </c>
      <c r="AD72" s="16" t="s">
        <v>975</v>
      </c>
      <c r="AE72" s="6" t="s">
        <v>1098</v>
      </c>
      <c r="AF72" s="6" t="s">
        <v>979</v>
      </c>
      <c r="AG72" s="6" t="s">
        <v>584</v>
      </c>
      <c r="AH72" s="16" t="s">
        <v>1144</v>
      </c>
      <c r="AI72" s="6" t="s">
        <v>143</v>
      </c>
      <c r="AJ72" s="71" t="s">
        <v>1147</v>
      </c>
      <c r="AK72" s="6" t="s">
        <v>145</v>
      </c>
      <c r="AL72" s="6" t="s">
        <v>988</v>
      </c>
      <c r="AM72" s="6" t="s">
        <v>146</v>
      </c>
      <c r="AN72" s="54" t="s">
        <v>1145</v>
      </c>
      <c r="AO72" s="31" t="s">
        <v>1148</v>
      </c>
      <c r="AP72" s="40">
        <v>6</v>
      </c>
      <c r="AQ72" s="160">
        <v>3</v>
      </c>
      <c r="AR72" s="40">
        <v>6.3</v>
      </c>
      <c r="AS72" s="54" t="s">
        <v>1052</v>
      </c>
      <c r="AT72" s="40">
        <v>9</v>
      </c>
      <c r="AU72" s="40">
        <v>7</v>
      </c>
      <c r="AV72" s="71">
        <v>63</v>
      </c>
      <c r="AW72" s="160">
        <v>189</v>
      </c>
      <c r="AX72" s="31">
        <v>396.9</v>
      </c>
      <c r="AY72" s="6" t="s">
        <v>149</v>
      </c>
      <c r="AZ72" s="6" t="s">
        <v>150</v>
      </c>
      <c r="BA72" s="6" t="s">
        <v>151</v>
      </c>
      <c r="BB72" s="6" t="s">
        <v>152</v>
      </c>
      <c r="BC72" s="16" t="s">
        <v>153</v>
      </c>
      <c r="BD72" s="16" t="s">
        <v>1000</v>
      </c>
      <c r="BE72" s="119">
        <v>26</v>
      </c>
      <c r="BF72" s="16" t="s">
        <v>1002</v>
      </c>
      <c r="BG72" s="16" t="s">
        <v>1004</v>
      </c>
      <c r="BH72" s="16" t="s">
        <v>154</v>
      </c>
      <c r="BI72" s="16" t="s">
        <v>154</v>
      </c>
      <c r="BJ72" s="16" t="s">
        <v>155</v>
      </c>
      <c r="BK72" s="16" t="s">
        <v>154</v>
      </c>
      <c r="BL72" s="16" t="s">
        <v>154</v>
      </c>
      <c r="BM72" s="16">
        <v>1082</v>
      </c>
      <c r="BN72" s="16">
        <v>261</v>
      </c>
      <c r="BO72" s="16">
        <v>23</v>
      </c>
      <c r="BP72" s="16">
        <v>15</v>
      </c>
      <c r="BQ72" s="119">
        <v>0.6</v>
      </c>
      <c r="BR72" s="119">
        <v>0.6</v>
      </c>
      <c r="BS72" s="119">
        <v>13</v>
      </c>
      <c r="BT72" s="71">
        <v>0.63</v>
      </c>
      <c r="BU72" s="16" t="s">
        <v>158</v>
      </c>
      <c r="BV72" s="16" t="s">
        <v>158</v>
      </c>
      <c r="BW72" s="16" t="s">
        <v>158</v>
      </c>
      <c r="BX72" s="16" t="s">
        <v>159</v>
      </c>
      <c r="BY72" s="16" t="s">
        <v>159</v>
      </c>
      <c r="BZ72" s="16" t="s">
        <v>160</v>
      </c>
      <c r="CA72" s="16" t="s">
        <v>160</v>
      </c>
      <c r="CB72" s="16" t="s">
        <v>160</v>
      </c>
      <c r="CC72" s="16" t="s">
        <v>160</v>
      </c>
      <c r="CD72" s="16" t="s">
        <v>160</v>
      </c>
      <c r="CE72" s="16" t="s">
        <v>160</v>
      </c>
      <c r="CF72" s="16" t="s">
        <v>160</v>
      </c>
      <c r="CG72" s="16" t="s">
        <v>160</v>
      </c>
      <c r="CH72" s="15" t="s">
        <v>160</v>
      </c>
      <c r="CI72" s="19" t="s">
        <v>161</v>
      </c>
      <c r="CJ72" s="15" t="s">
        <v>160</v>
      </c>
      <c r="CK72" s="19" t="s">
        <v>160</v>
      </c>
      <c r="CL72" s="15" t="s">
        <v>160</v>
      </c>
      <c r="CM72" s="19" t="s">
        <v>160</v>
      </c>
      <c r="CN72" s="15" t="s">
        <v>160</v>
      </c>
      <c r="CO72" s="19" t="s">
        <v>160</v>
      </c>
      <c r="CP72" s="15" t="s">
        <v>160</v>
      </c>
      <c r="CQ72" s="19" t="s">
        <v>160</v>
      </c>
      <c r="CR72" s="15" t="s">
        <v>160</v>
      </c>
      <c r="CS72" s="19" t="s">
        <v>160</v>
      </c>
      <c r="CT72" s="15" t="s">
        <v>160</v>
      </c>
      <c r="CU72" s="19" t="s">
        <v>160</v>
      </c>
      <c r="CV72" s="15" t="s">
        <v>160</v>
      </c>
      <c r="CW72" s="19" t="s">
        <v>161</v>
      </c>
      <c r="CX72" s="15" t="s">
        <v>160</v>
      </c>
      <c r="CY72" s="19" t="s">
        <v>160</v>
      </c>
      <c r="CZ72" s="15" t="s">
        <v>160</v>
      </c>
      <c r="DA72" s="19" t="s">
        <v>160</v>
      </c>
      <c r="DB72" s="15" t="s">
        <v>160</v>
      </c>
      <c r="DC72" s="56" t="s">
        <v>871</v>
      </c>
      <c r="DD72" s="2" t="s">
        <v>870</v>
      </c>
      <c r="DE72" s="23" t="s">
        <v>317</v>
      </c>
      <c r="DF72" s="1" t="s">
        <v>620</v>
      </c>
      <c r="DG72" s="23" t="s">
        <v>164</v>
      </c>
      <c r="DH72" s="1" t="s">
        <v>621</v>
      </c>
      <c r="DI72" s="23" t="s">
        <v>210</v>
      </c>
      <c r="DJ72" s="1" t="s">
        <v>622</v>
      </c>
      <c r="DK72" s="23" t="s">
        <v>623</v>
      </c>
      <c r="DL72" s="1" t="s">
        <v>169</v>
      </c>
      <c r="DM72" s="59" t="str">
        <f t="shared" ref="DM72" si="41">B72</f>
        <v>PFxxxxxX</v>
      </c>
      <c r="DN72" s="6" t="s">
        <v>823</v>
      </c>
      <c r="DO72" s="59" t="s">
        <v>624</v>
      </c>
      <c r="DP72" s="62" t="s">
        <v>823</v>
      </c>
      <c r="DQ72" s="59" t="s">
        <v>170</v>
      </c>
      <c r="DR72" s="59" t="s">
        <v>260</v>
      </c>
      <c r="DS72" s="59" t="s">
        <v>261</v>
      </c>
      <c r="DT72" s="59" t="s">
        <v>937</v>
      </c>
      <c r="DU72" s="59" t="s">
        <v>172</v>
      </c>
      <c r="DV72" s="62" t="s">
        <v>593</v>
      </c>
      <c r="DW72" s="59" t="s">
        <v>173</v>
      </c>
      <c r="DX72" s="62" t="s">
        <v>820</v>
      </c>
      <c r="DY72" s="59" t="s">
        <v>832</v>
      </c>
      <c r="DZ72" s="62" t="s">
        <v>174</v>
      </c>
      <c r="EA72" s="62" t="s">
        <v>175</v>
      </c>
      <c r="EB72" s="62" t="s">
        <v>176</v>
      </c>
      <c r="EC72" s="62" t="s">
        <v>177</v>
      </c>
      <c r="ED72" s="66" t="s">
        <v>616</v>
      </c>
      <c r="EE72" s="66" t="s">
        <v>585</v>
      </c>
      <c r="EF72" s="66" t="s">
        <v>587</v>
      </c>
      <c r="EG72" s="66" t="s">
        <v>1052</v>
      </c>
      <c r="EH72" s="76">
        <v>125</v>
      </c>
      <c r="EI72" s="76">
        <v>96</v>
      </c>
      <c r="EJ72" s="76">
        <v>130</v>
      </c>
      <c r="EK72" s="76">
        <v>394</v>
      </c>
      <c r="EL72" s="76">
        <v>263</v>
      </c>
      <c r="EM72" s="76">
        <v>145</v>
      </c>
      <c r="EN72" s="72">
        <v>1200</v>
      </c>
      <c r="EO72" s="72">
        <v>800</v>
      </c>
      <c r="EP72" s="77">
        <v>1165</v>
      </c>
      <c r="EQ72" s="16"/>
    </row>
    <row r="73" spans="1:215" s="6" customFormat="1" ht="17.45" customHeight="1">
      <c r="A73" s="14"/>
      <c r="B73" s="14"/>
      <c r="C73" s="40"/>
      <c r="D73" s="160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0"/>
      <c r="AR73" s="40"/>
      <c r="AS73" s="54"/>
      <c r="AT73" s="40"/>
      <c r="AU73" s="40"/>
      <c r="AV73" s="71"/>
      <c r="AW73" s="160"/>
      <c r="AX73" s="3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45" customHeight="1">
      <c r="A74" s="14"/>
      <c r="B74" s="14"/>
      <c r="C74" s="40"/>
      <c r="D74" s="160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0"/>
      <c r="AR74" s="40"/>
      <c r="AS74" s="54"/>
      <c r="AT74" s="40"/>
      <c r="AU74" s="40"/>
      <c r="AV74" s="71"/>
      <c r="AW74" s="160"/>
      <c r="AX74" s="3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45" customHeight="1">
      <c r="A75" s="14"/>
      <c r="B75" s="14"/>
      <c r="C75" s="40"/>
      <c r="D75" s="160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0"/>
      <c r="AR75" s="40"/>
      <c r="AS75" s="54"/>
      <c r="AT75" s="40"/>
      <c r="AU75" s="40"/>
      <c r="AV75" s="71"/>
      <c r="AW75" s="160"/>
      <c r="AX75" s="3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45" customHeight="1">
      <c r="A76" s="14"/>
      <c r="B76" s="14"/>
      <c r="C76" s="40"/>
      <c r="D76" s="160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0"/>
      <c r="AR76" s="40"/>
      <c r="AS76" s="54"/>
      <c r="AT76" s="40"/>
      <c r="AU76" s="40"/>
      <c r="AV76" s="71"/>
      <c r="AW76" s="160"/>
      <c r="AX76" s="3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45" customHeight="1">
      <c r="A77" s="14"/>
      <c r="B77" s="14"/>
      <c r="C77" s="40"/>
      <c r="D77" s="160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0"/>
      <c r="AR77" s="40"/>
      <c r="AS77" s="54"/>
      <c r="AT77" s="40"/>
      <c r="AU77" s="40"/>
      <c r="AV77" s="71"/>
      <c r="AW77" s="160"/>
      <c r="AX77" s="3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45" customHeight="1">
      <c r="A78" s="14"/>
      <c r="B78" s="14"/>
      <c r="C78" s="40"/>
      <c r="D78" s="160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0"/>
      <c r="AR78" s="40"/>
      <c r="AS78" s="54"/>
      <c r="AT78" s="40"/>
      <c r="AU78" s="40"/>
      <c r="AV78" s="71"/>
      <c r="AW78" s="160"/>
      <c r="AX78" s="3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45" customHeight="1">
      <c r="A79" s="14"/>
      <c r="B79" s="14"/>
      <c r="C79" s="40"/>
      <c r="D79" s="160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0"/>
      <c r="AR79" s="40"/>
      <c r="AS79" s="54"/>
      <c r="AT79" s="40"/>
      <c r="AU79" s="40"/>
      <c r="AV79" s="71"/>
      <c r="AW79" s="160"/>
      <c r="AX79" s="3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45" customHeight="1">
      <c r="A80" s="14"/>
      <c r="B80" s="14"/>
      <c r="C80" s="40"/>
      <c r="D80" s="160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0"/>
      <c r="AR80" s="40"/>
      <c r="AS80" s="54"/>
      <c r="AT80" s="40"/>
      <c r="AU80" s="40"/>
      <c r="AV80" s="71"/>
      <c r="AW80" s="160"/>
      <c r="AX80" s="3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45" customHeight="1">
      <c r="A81" s="14"/>
      <c r="B81" s="14"/>
      <c r="C81" s="40"/>
      <c r="D81" s="160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0"/>
      <c r="AR81" s="40"/>
      <c r="AS81" s="54"/>
      <c r="AT81" s="40"/>
      <c r="AU81" s="40"/>
      <c r="AV81" s="71"/>
      <c r="AW81" s="160"/>
      <c r="AX81" s="3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45" customHeight="1">
      <c r="A82" s="14"/>
      <c r="B82" s="14"/>
      <c r="C82" s="40"/>
      <c r="D82" s="160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0"/>
      <c r="AR82" s="40"/>
      <c r="AS82" s="54"/>
      <c r="AT82" s="40"/>
      <c r="AU82" s="40"/>
      <c r="AV82" s="71"/>
      <c r="AW82" s="160"/>
      <c r="AX82" s="3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45" customHeight="1">
      <c r="A83" s="14"/>
      <c r="B83" s="14"/>
      <c r="C83" s="40"/>
      <c r="D83" s="160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0"/>
      <c r="AR83" s="40"/>
      <c r="AS83" s="54"/>
      <c r="AT83" s="40"/>
      <c r="AU83" s="40"/>
      <c r="AV83" s="71"/>
      <c r="AW83" s="160"/>
      <c r="AX83" s="3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45" customHeight="1">
      <c r="A84" s="14"/>
      <c r="B84" s="14"/>
      <c r="C84" s="40"/>
      <c r="D84" s="160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0"/>
      <c r="AR84" s="40"/>
      <c r="AS84" s="54"/>
      <c r="AT84" s="40"/>
      <c r="AU84" s="40"/>
      <c r="AV84" s="71"/>
      <c r="AW84" s="160"/>
      <c r="AX84" s="3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45" customHeight="1">
      <c r="A85" s="14"/>
      <c r="B85" s="14"/>
      <c r="C85" s="40"/>
      <c r="D85" s="160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0"/>
      <c r="AR85" s="40"/>
      <c r="AS85" s="54"/>
      <c r="AT85" s="40"/>
      <c r="AU85" s="40"/>
      <c r="AV85" s="71"/>
      <c r="AW85" s="160"/>
      <c r="AX85" s="3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45" customHeight="1">
      <c r="A86" s="14"/>
      <c r="B86" s="14"/>
      <c r="C86" s="40"/>
      <c r="D86" s="160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0"/>
      <c r="AR86" s="40"/>
      <c r="AS86" s="54"/>
      <c r="AT86" s="40"/>
      <c r="AU86" s="40"/>
      <c r="AV86" s="71"/>
      <c r="AW86" s="160"/>
      <c r="AX86" s="3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45" customHeight="1">
      <c r="A87" s="14"/>
      <c r="B87" s="14"/>
      <c r="C87" s="40"/>
      <c r="D87" s="160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0"/>
      <c r="AR87" s="40"/>
      <c r="AS87" s="54"/>
      <c r="AT87" s="40"/>
      <c r="AU87" s="40"/>
      <c r="AV87" s="71"/>
      <c r="AW87" s="160"/>
      <c r="AX87" s="3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45" customHeight="1">
      <c r="A88" s="14"/>
      <c r="B88" s="14"/>
      <c r="C88" s="40"/>
      <c r="D88" s="160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0"/>
      <c r="AR88" s="40"/>
      <c r="AS88" s="54"/>
      <c r="AT88" s="40"/>
      <c r="AU88" s="40"/>
      <c r="AV88" s="71"/>
      <c r="AW88" s="160"/>
      <c r="AX88" s="3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45" customHeight="1">
      <c r="A89" s="14"/>
      <c r="B89" s="14"/>
      <c r="C89" s="40"/>
      <c r="D89" s="160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0"/>
      <c r="AR89" s="40"/>
      <c r="AS89" s="54"/>
      <c r="AT89" s="40"/>
      <c r="AU89" s="40"/>
      <c r="AV89" s="71"/>
      <c r="AW89" s="160"/>
      <c r="AX89" s="3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45" customHeight="1">
      <c r="A90" s="14"/>
      <c r="B90" s="14"/>
      <c r="C90" s="40"/>
      <c r="D90" s="160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0"/>
      <c r="AR90" s="40"/>
      <c r="AS90" s="54"/>
      <c r="AT90" s="40"/>
      <c r="AU90" s="40"/>
      <c r="AV90" s="71"/>
      <c r="AW90" s="160"/>
      <c r="AX90" s="3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45" customHeight="1">
      <c r="A91" s="14"/>
      <c r="B91" s="14"/>
      <c r="C91" s="40"/>
      <c r="D91" s="160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0"/>
      <c r="AR91" s="40"/>
      <c r="AS91" s="54"/>
      <c r="AT91" s="40"/>
      <c r="AU91" s="40"/>
      <c r="AV91" s="71"/>
      <c r="AW91" s="160"/>
      <c r="AX91" s="3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45" customHeight="1">
      <c r="A92" s="14"/>
      <c r="B92" s="14"/>
      <c r="C92" s="40"/>
      <c r="D92" s="160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0"/>
      <c r="AR92" s="40"/>
      <c r="AS92" s="54"/>
      <c r="AT92" s="40"/>
      <c r="AU92" s="40"/>
      <c r="AV92" s="71"/>
      <c r="AW92" s="160"/>
      <c r="AX92" s="3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45" customHeight="1">
      <c r="A93" s="14"/>
      <c r="B93" s="14"/>
      <c r="C93" s="40"/>
      <c r="D93" s="160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0"/>
      <c r="AR93" s="40"/>
      <c r="AS93" s="54"/>
      <c r="AT93" s="40"/>
      <c r="AU93" s="40"/>
      <c r="AV93" s="71"/>
      <c r="AW93" s="160"/>
      <c r="AX93" s="3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45" customHeight="1">
      <c r="A94" s="14"/>
      <c r="B94" s="14"/>
      <c r="C94" s="40"/>
      <c r="D94" s="160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0"/>
      <c r="AR94" s="40"/>
      <c r="AS94" s="54"/>
      <c r="AT94" s="40"/>
      <c r="AU94" s="40"/>
      <c r="AV94" s="71"/>
      <c r="AW94" s="160"/>
      <c r="AX94" s="3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45" customHeight="1">
      <c r="A95" s="14"/>
      <c r="B95" s="14"/>
      <c r="C95" s="40"/>
      <c r="D95" s="160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0"/>
      <c r="AR95" s="40"/>
      <c r="AS95" s="54"/>
      <c r="AT95" s="40"/>
      <c r="AU95" s="40"/>
      <c r="AV95" s="71"/>
      <c r="AW95" s="160"/>
      <c r="AX95" s="3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45" customHeight="1">
      <c r="A96" s="14"/>
      <c r="B96" s="14"/>
      <c r="C96" s="40"/>
      <c r="D96" s="160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0"/>
      <c r="AR96" s="40"/>
      <c r="AS96" s="54"/>
      <c r="AT96" s="40"/>
      <c r="AU96" s="40"/>
      <c r="AV96" s="71"/>
      <c r="AW96" s="160"/>
      <c r="AX96" s="3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45" customHeight="1">
      <c r="A97" s="14"/>
      <c r="B97" s="14"/>
      <c r="C97" s="40"/>
      <c r="D97" s="160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0"/>
      <c r="AR97" s="40"/>
      <c r="AS97" s="54"/>
      <c r="AT97" s="40"/>
      <c r="AU97" s="40"/>
      <c r="AV97" s="71"/>
      <c r="AW97" s="160"/>
      <c r="AX97" s="3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45" customHeight="1">
      <c r="A98" s="14"/>
      <c r="B98" s="14"/>
      <c r="C98" s="40"/>
      <c r="D98" s="160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0"/>
      <c r="AR98" s="40"/>
      <c r="AS98" s="54"/>
      <c r="AT98" s="40"/>
      <c r="AU98" s="40"/>
      <c r="AV98" s="71"/>
      <c r="AW98" s="160"/>
      <c r="AX98" s="3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45" customHeight="1">
      <c r="A99" s="14"/>
      <c r="B99" s="14"/>
      <c r="C99" s="40"/>
      <c r="D99" s="160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0"/>
      <c r="AR99" s="40"/>
      <c r="AS99" s="54"/>
      <c r="AT99" s="40"/>
      <c r="AU99" s="40"/>
      <c r="AV99" s="71"/>
      <c r="AW99" s="160"/>
      <c r="AX99" s="3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45" customHeight="1">
      <c r="A100" s="14"/>
      <c r="B100" s="14"/>
      <c r="C100" s="40"/>
      <c r="D100" s="160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0"/>
      <c r="AR100" s="40"/>
      <c r="AS100" s="54"/>
      <c r="AT100" s="40"/>
      <c r="AU100" s="40"/>
      <c r="AV100" s="71"/>
      <c r="AW100" s="160"/>
      <c r="AX100" s="3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45" customHeight="1">
      <c r="A101" s="14"/>
      <c r="B101" s="14"/>
      <c r="C101" s="40"/>
      <c r="D101" s="160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0"/>
      <c r="AR101" s="40"/>
      <c r="AS101" s="54"/>
      <c r="AT101" s="40"/>
      <c r="AU101" s="40"/>
      <c r="AV101" s="71"/>
      <c r="AW101" s="160"/>
      <c r="AX101" s="3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45" customHeight="1">
      <c r="A102" s="14"/>
      <c r="B102" s="14"/>
      <c r="C102" s="40"/>
      <c r="D102" s="160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0"/>
      <c r="AR102" s="40"/>
      <c r="AS102" s="54"/>
      <c r="AT102" s="40"/>
      <c r="AU102" s="40"/>
      <c r="AV102" s="71"/>
      <c r="AW102" s="160"/>
      <c r="AX102" s="3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45" customHeight="1">
      <c r="A103" s="14"/>
      <c r="B103" s="14"/>
      <c r="C103" s="40"/>
      <c r="D103" s="160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0"/>
      <c r="AR103" s="40"/>
      <c r="AS103" s="54"/>
      <c r="AT103" s="40"/>
      <c r="AU103" s="40"/>
      <c r="AV103" s="71"/>
      <c r="AW103" s="160"/>
      <c r="AX103" s="3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45" customHeight="1">
      <c r="A104" s="14"/>
      <c r="B104" s="14"/>
      <c r="C104" s="40"/>
      <c r="D104" s="160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0"/>
      <c r="AR104" s="40"/>
      <c r="AS104" s="54"/>
      <c r="AT104" s="40"/>
      <c r="AU104" s="40"/>
      <c r="AV104" s="71"/>
      <c r="AW104" s="160"/>
      <c r="AX104" s="3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45" customHeight="1">
      <c r="A105" s="14"/>
      <c r="B105" s="14"/>
      <c r="C105" s="40"/>
      <c r="D105" s="160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0"/>
      <c r="AR105" s="40"/>
      <c r="AS105" s="54"/>
      <c r="AT105" s="40"/>
      <c r="AU105" s="40"/>
      <c r="AV105" s="71"/>
      <c r="AW105" s="160"/>
      <c r="AX105" s="3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45" customHeight="1">
      <c r="A106" s="14"/>
      <c r="B106" s="14"/>
      <c r="C106" s="40"/>
      <c r="D106" s="160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0"/>
      <c r="AR106" s="40"/>
      <c r="AS106" s="54"/>
      <c r="AT106" s="40"/>
      <c r="AU106" s="40"/>
      <c r="AV106" s="71"/>
      <c r="AW106" s="160"/>
      <c r="AX106" s="3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45" customHeight="1">
      <c r="A107" s="14"/>
      <c r="B107" s="14"/>
      <c r="C107" s="40"/>
      <c r="D107" s="160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0"/>
      <c r="AR107" s="40"/>
      <c r="AS107" s="54"/>
      <c r="AT107" s="40"/>
      <c r="AU107" s="40"/>
      <c r="AV107" s="71"/>
      <c r="AW107" s="160"/>
      <c r="AX107" s="3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45" customHeight="1">
      <c r="A108" s="14"/>
      <c r="B108" s="14"/>
      <c r="C108" s="40"/>
      <c r="D108" s="160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0"/>
      <c r="AR108" s="40"/>
      <c r="AS108" s="54"/>
      <c r="AT108" s="40"/>
      <c r="AU108" s="40"/>
      <c r="AV108" s="71"/>
      <c r="AW108" s="160"/>
      <c r="AX108" s="3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45" customHeight="1">
      <c r="A109" s="14"/>
      <c r="B109" s="14"/>
      <c r="C109" s="40"/>
      <c r="D109" s="160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0"/>
      <c r="AR109" s="40"/>
      <c r="AS109" s="54"/>
      <c r="AT109" s="40"/>
      <c r="AU109" s="40"/>
      <c r="AV109" s="71"/>
      <c r="AW109" s="160"/>
      <c r="AX109" s="3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45" customHeight="1">
      <c r="A110" s="14"/>
      <c r="B110" s="14"/>
      <c r="C110" s="40"/>
      <c r="D110" s="160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0"/>
      <c r="AR110" s="40"/>
      <c r="AS110" s="54"/>
      <c r="AT110" s="40"/>
      <c r="AU110" s="40"/>
      <c r="AV110" s="71"/>
      <c r="AW110" s="160"/>
      <c r="AX110" s="3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45" customHeight="1">
      <c r="A111" s="14"/>
      <c r="B111" s="14"/>
      <c r="C111" s="40"/>
      <c r="D111" s="160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0"/>
      <c r="AR111" s="40"/>
      <c r="AS111" s="54"/>
      <c r="AT111" s="40"/>
      <c r="AU111" s="40"/>
      <c r="AV111" s="71"/>
      <c r="AW111" s="160"/>
      <c r="AX111" s="3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45" customHeight="1">
      <c r="A112" s="14"/>
      <c r="B112" s="14"/>
      <c r="C112" s="40"/>
      <c r="D112" s="160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0"/>
      <c r="AR112" s="40"/>
      <c r="AS112" s="54"/>
      <c r="AT112" s="40"/>
      <c r="AU112" s="40"/>
      <c r="AV112" s="71"/>
      <c r="AW112" s="160"/>
      <c r="AX112" s="3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45" customHeight="1">
      <c r="A113" s="14"/>
      <c r="B113" s="14"/>
      <c r="C113" s="40"/>
      <c r="D113" s="160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0"/>
      <c r="AR113" s="40"/>
      <c r="AS113" s="54"/>
      <c r="AT113" s="40"/>
      <c r="AU113" s="40"/>
      <c r="AV113" s="71"/>
      <c r="AW113" s="160"/>
      <c r="AX113" s="3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45" customHeight="1">
      <c r="A114" s="14"/>
      <c r="B114" s="14"/>
      <c r="C114" s="40"/>
      <c r="D114" s="160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0"/>
      <c r="AR114" s="40"/>
      <c r="AS114" s="54"/>
      <c r="AT114" s="40"/>
      <c r="AU114" s="40"/>
      <c r="AV114" s="71"/>
      <c r="AW114" s="160"/>
      <c r="AX114" s="3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45" customHeight="1">
      <c r="A115" s="14"/>
      <c r="B115" s="14"/>
      <c r="C115" s="40"/>
      <c r="D115" s="160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0"/>
      <c r="AR115" s="40"/>
      <c r="AS115" s="54"/>
      <c r="AT115" s="40"/>
      <c r="AU115" s="40"/>
      <c r="AV115" s="71"/>
      <c r="AW115" s="160"/>
      <c r="AX115" s="3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45" customHeight="1">
      <c r="A116" s="14"/>
      <c r="B116" s="14"/>
      <c r="C116" s="40"/>
      <c r="D116" s="160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0"/>
      <c r="AR116" s="40"/>
      <c r="AS116" s="54"/>
      <c r="AT116" s="40"/>
      <c r="AU116" s="40"/>
      <c r="AV116" s="71"/>
      <c r="AW116" s="160"/>
      <c r="AX116" s="3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45" customHeight="1">
      <c r="A117" s="14"/>
      <c r="B117" s="14"/>
      <c r="C117" s="40"/>
      <c r="D117" s="160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0"/>
      <c r="AR117" s="40"/>
      <c r="AS117" s="54"/>
      <c r="AT117" s="40"/>
      <c r="AU117" s="40"/>
      <c r="AV117" s="71"/>
      <c r="AW117" s="160"/>
      <c r="AX117" s="3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45" customHeight="1">
      <c r="A118" s="14"/>
      <c r="B118" s="14"/>
      <c r="C118" s="40"/>
      <c r="D118" s="160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0"/>
      <c r="AR118" s="40"/>
      <c r="AS118" s="54"/>
      <c r="AT118" s="40"/>
      <c r="AU118" s="40"/>
      <c r="AV118" s="71"/>
      <c r="AW118" s="160"/>
      <c r="AX118" s="3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45" customHeight="1">
      <c r="A119" s="14"/>
      <c r="B119" s="14"/>
      <c r="C119" s="40"/>
      <c r="D119" s="160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0"/>
      <c r="AR119" s="40"/>
      <c r="AS119" s="54"/>
      <c r="AT119" s="40"/>
      <c r="AU119" s="40"/>
      <c r="AV119" s="71"/>
      <c r="AW119" s="160"/>
      <c r="AX119" s="3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45" customHeight="1">
      <c r="A120" s="14"/>
      <c r="B120" s="14"/>
      <c r="C120" s="40"/>
      <c r="D120" s="160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0"/>
      <c r="AR120" s="40"/>
      <c r="AS120" s="54"/>
      <c r="AT120" s="40"/>
      <c r="AU120" s="40"/>
      <c r="AV120" s="71"/>
      <c r="AW120" s="160"/>
      <c r="AX120" s="3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45" customHeight="1">
      <c r="A121" s="14"/>
      <c r="B121" s="14"/>
      <c r="C121" s="40"/>
      <c r="D121" s="160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0"/>
      <c r="AR121" s="40"/>
      <c r="AS121" s="54"/>
      <c r="AT121" s="40"/>
      <c r="AU121" s="40"/>
      <c r="AV121" s="71"/>
      <c r="AW121" s="160"/>
      <c r="AX121" s="3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45" customHeight="1">
      <c r="A122" s="14"/>
      <c r="B122" s="14"/>
      <c r="C122" s="40"/>
      <c r="D122" s="160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0"/>
      <c r="AR122" s="40"/>
      <c r="AS122" s="54"/>
      <c r="AT122" s="40"/>
      <c r="AU122" s="40"/>
      <c r="AV122" s="71"/>
      <c r="AW122" s="160"/>
      <c r="AX122" s="3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45" customHeight="1">
      <c r="A123" s="14"/>
      <c r="B123" s="14"/>
      <c r="C123" s="40"/>
      <c r="D123" s="160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0"/>
      <c r="AR123" s="40"/>
      <c r="AS123" s="54"/>
      <c r="AT123" s="40"/>
      <c r="AU123" s="40"/>
      <c r="AV123" s="71"/>
      <c r="AW123" s="160"/>
      <c r="AX123" s="3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45" customHeight="1">
      <c r="A124" s="14"/>
      <c r="B124" s="14"/>
      <c r="C124" s="40"/>
      <c r="D124" s="160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0"/>
      <c r="AR124" s="40"/>
      <c r="AS124" s="54"/>
      <c r="AT124" s="40"/>
      <c r="AU124" s="40"/>
      <c r="AV124" s="71"/>
      <c r="AW124" s="160"/>
      <c r="AX124" s="3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45" customHeight="1">
      <c r="A125" s="14"/>
      <c r="B125" s="14"/>
      <c r="C125" s="40"/>
      <c r="D125" s="160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0"/>
      <c r="AR125" s="40"/>
      <c r="AS125" s="54"/>
      <c r="AT125" s="40"/>
      <c r="AU125" s="40"/>
      <c r="AV125" s="71"/>
      <c r="AW125" s="160"/>
      <c r="AX125" s="3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45" customHeight="1">
      <c r="A126" s="14"/>
      <c r="B126" s="14"/>
      <c r="C126" s="40"/>
      <c r="D126" s="160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0"/>
      <c r="AR126" s="40"/>
      <c r="AS126" s="54"/>
      <c r="AT126" s="40"/>
      <c r="AU126" s="40"/>
      <c r="AV126" s="71"/>
      <c r="AW126" s="160"/>
      <c r="AX126" s="3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45" customHeight="1">
      <c r="A127" s="14"/>
      <c r="B127" s="14"/>
      <c r="C127" s="40"/>
      <c r="D127" s="160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0"/>
      <c r="AR127" s="40"/>
      <c r="AS127" s="54"/>
      <c r="AT127" s="40"/>
      <c r="AU127" s="40"/>
      <c r="AV127" s="71"/>
      <c r="AW127" s="160"/>
      <c r="AX127" s="3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45" customHeight="1">
      <c r="A128" s="14"/>
      <c r="B128" s="14"/>
      <c r="C128" s="40"/>
      <c r="D128" s="160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0"/>
      <c r="AR128" s="40"/>
      <c r="AS128" s="54"/>
      <c r="AT128" s="40"/>
      <c r="AU128" s="40"/>
      <c r="AV128" s="71"/>
      <c r="AW128" s="160"/>
      <c r="AX128" s="3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45" customHeight="1">
      <c r="A129" s="14"/>
      <c r="B129" s="14"/>
      <c r="C129" s="40"/>
      <c r="D129" s="160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0"/>
      <c r="AR129" s="40"/>
      <c r="AS129" s="54"/>
      <c r="AT129" s="40"/>
      <c r="AU129" s="40"/>
      <c r="AV129" s="71"/>
      <c r="AW129" s="160"/>
      <c r="AX129" s="3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45" customHeight="1">
      <c r="A130" s="14"/>
      <c r="B130" s="14"/>
      <c r="C130" s="40"/>
      <c r="D130" s="160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0"/>
      <c r="AR130" s="40"/>
      <c r="AS130" s="54"/>
      <c r="AT130" s="40"/>
      <c r="AU130" s="40"/>
      <c r="AV130" s="71"/>
      <c r="AW130" s="160"/>
      <c r="AX130" s="3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45" customHeight="1">
      <c r="A131" s="14"/>
      <c r="B131" s="14"/>
      <c r="C131" s="40"/>
      <c r="D131" s="160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0"/>
      <c r="AR131" s="40"/>
      <c r="AS131" s="54"/>
      <c r="AT131" s="40"/>
      <c r="AU131" s="40"/>
      <c r="AV131" s="71"/>
      <c r="AW131" s="160"/>
      <c r="AX131" s="3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45" customHeight="1">
      <c r="A132" s="14"/>
      <c r="B132" s="14"/>
      <c r="C132" s="40"/>
      <c r="D132" s="160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0"/>
      <c r="AR132" s="40"/>
      <c r="AS132" s="54"/>
      <c r="AT132" s="40"/>
      <c r="AU132" s="40"/>
      <c r="AV132" s="71"/>
      <c r="AW132" s="160"/>
      <c r="AX132" s="3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45" customHeight="1">
      <c r="A133" s="14"/>
      <c r="B133" s="14"/>
      <c r="C133" s="40"/>
      <c r="D133" s="160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0"/>
      <c r="AR133" s="40"/>
      <c r="AS133" s="54"/>
      <c r="AT133" s="40"/>
      <c r="AU133" s="40"/>
      <c r="AV133" s="71"/>
      <c r="AW133" s="160"/>
      <c r="AX133" s="3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45" customHeight="1">
      <c r="A134" s="14"/>
      <c r="B134" s="14"/>
      <c r="C134" s="40"/>
      <c r="D134" s="160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0"/>
      <c r="AR134" s="40"/>
      <c r="AS134" s="54"/>
      <c r="AT134" s="40"/>
      <c r="AU134" s="40"/>
      <c r="AV134" s="71"/>
      <c r="AW134" s="160"/>
      <c r="AX134" s="3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45" customHeight="1">
      <c r="A135" s="14"/>
      <c r="B135" s="14"/>
      <c r="C135" s="40"/>
      <c r="D135" s="160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0"/>
      <c r="AR135" s="40"/>
      <c r="AS135" s="54"/>
      <c r="AT135" s="40"/>
      <c r="AU135" s="40"/>
      <c r="AV135" s="71"/>
      <c r="AW135" s="160"/>
      <c r="AX135" s="3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45" customHeight="1">
      <c r="A136" s="14"/>
      <c r="B136" s="14"/>
      <c r="C136" s="40"/>
      <c r="D136" s="160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0"/>
      <c r="AR136" s="40"/>
      <c r="AS136" s="54"/>
      <c r="AT136" s="40"/>
      <c r="AU136" s="40"/>
      <c r="AV136" s="71"/>
      <c r="AW136" s="160"/>
      <c r="AX136" s="3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45" customHeight="1">
      <c r="A137" s="14"/>
      <c r="B137" s="14"/>
      <c r="C137" s="40"/>
      <c r="D137" s="160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0"/>
      <c r="AR137" s="40"/>
      <c r="AS137" s="54"/>
      <c r="AT137" s="40"/>
      <c r="AU137" s="40"/>
      <c r="AV137" s="71"/>
      <c r="AW137" s="160"/>
      <c r="AX137" s="3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45" customHeight="1">
      <c r="A138" s="14"/>
      <c r="B138" s="14"/>
      <c r="C138" s="40"/>
      <c r="D138" s="160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0"/>
      <c r="AR138" s="40"/>
      <c r="AS138" s="54"/>
      <c r="AT138" s="40"/>
      <c r="AU138" s="40"/>
      <c r="AV138" s="71"/>
      <c r="AW138" s="160"/>
      <c r="AX138" s="3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45" customHeight="1">
      <c r="A139" s="14"/>
      <c r="B139" s="14"/>
      <c r="C139" s="40"/>
      <c r="D139" s="160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0"/>
      <c r="AR139" s="40"/>
      <c r="AS139" s="54"/>
      <c r="AT139" s="40"/>
      <c r="AU139" s="40"/>
      <c r="AV139" s="71"/>
      <c r="AW139" s="160"/>
      <c r="AX139" s="3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45" customHeight="1">
      <c r="A140" s="14"/>
      <c r="B140" s="14"/>
      <c r="C140" s="40"/>
      <c r="D140" s="160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0"/>
      <c r="AR140" s="40"/>
      <c r="AS140" s="54"/>
      <c r="AT140" s="40"/>
      <c r="AU140" s="40"/>
      <c r="AV140" s="71"/>
      <c r="AW140" s="160"/>
      <c r="AX140" s="3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45" customHeight="1">
      <c r="A141" s="14"/>
      <c r="B141" s="14"/>
      <c r="C141" s="40"/>
      <c r="D141" s="160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0"/>
      <c r="AR141" s="40"/>
      <c r="AS141" s="54"/>
      <c r="AT141" s="40"/>
      <c r="AU141" s="40"/>
      <c r="AV141" s="71"/>
      <c r="AW141" s="160"/>
      <c r="AX141" s="3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45" customHeight="1">
      <c r="A142" s="14"/>
      <c r="B142" s="14"/>
      <c r="C142" s="40"/>
      <c r="D142" s="160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0"/>
      <c r="AR142" s="40"/>
      <c r="AS142" s="54"/>
      <c r="AT142" s="40"/>
      <c r="AU142" s="40"/>
      <c r="AV142" s="71"/>
      <c r="AW142" s="160"/>
      <c r="AX142" s="3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45" customHeight="1">
      <c r="A143" s="14"/>
      <c r="B143" s="14"/>
      <c r="C143" s="40"/>
      <c r="D143" s="160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0"/>
      <c r="AR143" s="40"/>
      <c r="AS143" s="54"/>
      <c r="AT143" s="40"/>
      <c r="AU143" s="40"/>
      <c r="AV143" s="71"/>
      <c r="AW143" s="160"/>
      <c r="AX143" s="3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45" customHeight="1">
      <c r="A144" s="14"/>
      <c r="B144" s="14"/>
      <c r="C144" s="40"/>
      <c r="D144" s="160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0"/>
      <c r="AR144" s="40"/>
      <c r="AS144" s="54"/>
      <c r="AT144" s="40"/>
      <c r="AU144" s="40"/>
      <c r="AV144" s="71"/>
      <c r="AW144" s="160"/>
      <c r="AX144" s="3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45" customHeight="1">
      <c r="A145" s="14"/>
      <c r="B145" s="14"/>
      <c r="C145" s="40"/>
      <c r="D145" s="160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0"/>
      <c r="AR145" s="40"/>
      <c r="AS145" s="54"/>
      <c r="AT145" s="40"/>
      <c r="AU145" s="40"/>
      <c r="AV145" s="71"/>
      <c r="AW145" s="160"/>
      <c r="AX145" s="3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45" customHeight="1">
      <c r="A146" s="14"/>
      <c r="B146" s="14"/>
      <c r="C146" s="40"/>
      <c r="D146" s="160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0"/>
      <c r="AR146" s="40"/>
      <c r="AS146" s="54"/>
      <c r="AT146" s="40"/>
      <c r="AU146" s="40"/>
      <c r="AV146" s="71"/>
      <c r="AW146" s="160"/>
      <c r="AX146" s="3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45" customHeight="1">
      <c r="A147" s="14"/>
      <c r="B147" s="14"/>
      <c r="C147" s="40"/>
      <c r="D147" s="160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0"/>
      <c r="AR147" s="40"/>
      <c r="AS147" s="54"/>
      <c r="AT147" s="40"/>
      <c r="AU147" s="40"/>
      <c r="AV147" s="71"/>
      <c r="AW147" s="160"/>
      <c r="AX147" s="3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45" customHeight="1">
      <c r="A148" s="14"/>
      <c r="B148" s="14"/>
      <c r="C148" s="40"/>
      <c r="D148" s="160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0"/>
      <c r="AR148" s="40"/>
      <c r="AS148" s="54"/>
      <c r="AT148" s="40"/>
      <c r="AU148" s="40"/>
      <c r="AV148" s="71"/>
      <c r="AW148" s="160"/>
      <c r="AX148" s="3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45" customHeight="1">
      <c r="A149" s="14"/>
      <c r="B149" s="14"/>
      <c r="C149" s="40"/>
      <c r="D149" s="160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0"/>
      <c r="AR149" s="40"/>
      <c r="AS149" s="54"/>
      <c r="AT149" s="40"/>
      <c r="AU149" s="40"/>
      <c r="AV149" s="71"/>
      <c r="AW149" s="160"/>
      <c r="AX149" s="3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45" customHeight="1">
      <c r="A150" s="14"/>
      <c r="B150" s="14"/>
      <c r="C150" s="40"/>
      <c r="D150" s="160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0"/>
      <c r="AR150" s="40"/>
      <c r="AS150" s="54"/>
      <c r="AT150" s="40"/>
      <c r="AU150" s="40"/>
      <c r="AV150" s="71"/>
      <c r="AW150" s="160"/>
      <c r="AX150" s="3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45" customHeight="1">
      <c r="A151" s="14"/>
      <c r="B151" s="14"/>
      <c r="C151" s="40"/>
      <c r="D151" s="160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0"/>
      <c r="AR151" s="40"/>
      <c r="AS151" s="54"/>
      <c r="AT151" s="40"/>
      <c r="AU151" s="40"/>
      <c r="AV151" s="71"/>
      <c r="AW151" s="160"/>
      <c r="AX151" s="3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45" customHeight="1">
      <c r="A152" s="14"/>
      <c r="B152" s="14"/>
      <c r="C152" s="40"/>
      <c r="D152" s="160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0"/>
      <c r="AR152" s="40"/>
      <c r="AS152" s="54"/>
      <c r="AT152" s="40"/>
      <c r="AU152" s="40"/>
      <c r="AV152" s="71"/>
      <c r="AW152" s="160"/>
      <c r="AX152" s="3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45" customHeight="1">
      <c r="A153" s="14"/>
      <c r="B153" s="14"/>
      <c r="C153" s="40"/>
      <c r="D153" s="160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0"/>
      <c r="AR153" s="40"/>
      <c r="AS153" s="54"/>
      <c r="AT153" s="40"/>
      <c r="AU153" s="40"/>
      <c r="AV153" s="71"/>
      <c r="AW153" s="160"/>
      <c r="AX153" s="3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45" customHeight="1">
      <c r="A154" s="14"/>
      <c r="B154" s="14"/>
      <c r="C154" s="40"/>
      <c r="D154" s="160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0"/>
      <c r="AR154" s="40"/>
      <c r="AS154" s="54"/>
      <c r="AT154" s="40"/>
      <c r="AU154" s="40"/>
      <c r="AV154" s="71"/>
      <c r="AW154" s="160"/>
      <c r="AX154" s="3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45" customHeight="1">
      <c r="A155" s="14"/>
      <c r="B155" s="14"/>
      <c r="C155" s="40"/>
      <c r="D155" s="160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0"/>
      <c r="AR155" s="40"/>
      <c r="AS155" s="54"/>
      <c r="AT155" s="40"/>
      <c r="AU155" s="40"/>
      <c r="AV155" s="71"/>
      <c r="AW155" s="160"/>
      <c r="AX155" s="3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45" customHeight="1">
      <c r="A156" s="14"/>
      <c r="B156" s="14"/>
      <c r="C156" s="40"/>
      <c r="D156" s="160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0"/>
      <c r="AR156" s="40"/>
      <c r="AS156" s="54"/>
      <c r="AT156" s="40"/>
      <c r="AU156" s="40"/>
      <c r="AV156" s="71"/>
      <c r="AW156" s="160"/>
      <c r="AX156" s="3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45" customHeight="1">
      <c r="A157" s="14"/>
      <c r="B157" s="14"/>
      <c r="C157" s="40"/>
      <c r="D157" s="160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0"/>
      <c r="AR157" s="40"/>
      <c r="AS157" s="54"/>
      <c r="AT157" s="40"/>
      <c r="AU157" s="40"/>
      <c r="AV157" s="71"/>
      <c r="AW157" s="160"/>
      <c r="AX157" s="3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45" customHeight="1">
      <c r="A158" s="14"/>
      <c r="B158" s="14"/>
      <c r="C158" s="40"/>
      <c r="D158" s="160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0"/>
      <c r="AR158" s="40"/>
      <c r="AS158" s="54"/>
      <c r="AT158" s="40"/>
      <c r="AU158" s="40"/>
      <c r="AV158" s="71"/>
      <c r="AW158" s="160"/>
      <c r="AX158" s="3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45" customHeight="1">
      <c r="A159" s="14"/>
      <c r="B159" s="14"/>
      <c r="C159" s="40"/>
      <c r="D159" s="160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0"/>
      <c r="AR159" s="40"/>
      <c r="AS159" s="54"/>
      <c r="AT159" s="40"/>
      <c r="AU159" s="40"/>
      <c r="AV159" s="71"/>
      <c r="AW159" s="160"/>
      <c r="AX159" s="3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45" customHeight="1">
      <c r="A160" s="14"/>
      <c r="B160" s="14"/>
      <c r="C160" s="40"/>
      <c r="D160" s="160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0"/>
      <c r="AR160" s="40"/>
      <c r="AS160" s="54"/>
      <c r="AT160" s="40"/>
      <c r="AU160" s="40"/>
      <c r="AV160" s="71"/>
      <c r="AW160" s="160"/>
      <c r="AX160" s="3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45" customHeight="1">
      <c r="A161" s="14"/>
      <c r="B161" s="14"/>
      <c r="C161" s="40"/>
      <c r="D161" s="160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0"/>
      <c r="AR161" s="40"/>
      <c r="AS161" s="54"/>
      <c r="AT161" s="40"/>
      <c r="AU161" s="40"/>
      <c r="AV161" s="71"/>
      <c r="AW161" s="160"/>
      <c r="AX161" s="3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45" customHeight="1">
      <c r="A162" s="14"/>
      <c r="B162" s="14"/>
      <c r="C162" s="40"/>
      <c r="D162" s="160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0"/>
      <c r="AR162" s="40"/>
      <c r="AS162" s="54"/>
      <c r="AT162" s="40"/>
      <c r="AU162" s="40"/>
      <c r="AV162" s="71"/>
      <c r="AW162" s="160"/>
      <c r="AX162" s="3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45" customHeight="1">
      <c r="A163" s="14"/>
      <c r="B163" s="14"/>
      <c r="C163" s="40"/>
      <c r="D163" s="160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0"/>
      <c r="AR163" s="40"/>
      <c r="AS163" s="54"/>
      <c r="AT163" s="40"/>
      <c r="AU163" s="40"/>
      <c r="AV163" s="71"/>
      <c r="AW163" s="160"/>
      <c r="AX163" s="3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45" customHeight="1">
      <c r="A164" s="14"/>
      <c r="B164" s="14"/>
      <c r="C164" s="40"/>
      <c r="D164" s="160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0"/>
      <c r="AR164" s="40"/>
      <c r="AS164" s="54"/>
      <c r="AT164" s="40"/>
      <c r="AU164" s="40"/>
      <c r="AV164" s="71"/>
      <c r="AW164" s="160"/>
      <c r="AX164" s="3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45" customHeight="1">
      <c r="A165" s="14"/>
      <c r="B165" s="14"/>
      <c r="C165" s="40"/>
      <c r="D165" s="160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0"/>
      <c r="AR165" s="40"/>
      <c r="AS165" s="54"/>
      <c r="AT165" s="40"/>
      <c r="AU165" s="40"/>
      <c r="AV165" s="71"/>
      <c r="AW165" s="160"/>
      <c r="AX165" s="3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45" customHeight="1">
      <c r="A166" s="14"/>
      <c r="B166" s="14"/>
      <c r="C166" s="40"/>
      <c r="D166" s="160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0"/>
      <c r="AR166" s="40"/>
      <c r="AS166" s="54"/>
      <c r="AT166" s="40"/>
      <c r="AU166" s="40"/>
      <c r="AV166" s="71"/>
      <c r="AW166" s="160"/>
      <c r="AX166" s="3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45" customHeight="1">
      <c r="A167" s="14"/>
      <c r="B167" s="14"/>
      <c r="C167" s="40"/>
      <c r="D167" s="160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0"/>
      <c r="AR167" s="40"/>
      <c r="AS167" s="54"/>
      <c r="AT167" s="40"/>
      <c r="AU167" s="40"/>
      <c r="AV167" s="71"/>
      <c r="AW167" s="160"/>
      <c r="AX167" s="3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45" customHeight="1">
      <c r="A168" s="14"/>
      <c r="B168" s="14"/>
      <c r="C168" s="40"/>
      <c r="D168" s="160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0"/>
      <c r="AR168" s="40"/>
      <c r="AS168" s="54"/>
      <c r="AT168" s="40"/>
      <c r="AU168" s="40"/>
      <c r="AV168" s="71"/>
      <c r="AW168" s="160"/>
      <c r="AX168" s="3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45" customHeight="1">
      <c r="A169" s="14"/>
      <c r="B169" s="14"/>
      <c r="C169" s="40"/>
      <c r="D169" s="160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0"/>
      <c r="AR169" s="40"/>
      <c r="AS169" s="54"/>
      <c r="AT169" s="40"/>
      <c r="AU169" s="40"/>
      <c r="AV169" s="71"/>
      <c r="AW169" s="160"/>
      <c r="AX169" s="3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45" customHeight="1">
      <c r="A170" s="14"/>
      <c r="B170" s="14"/>
      <c r="C170" s="40"/>
      <c r="D170" s="160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0"/>
      <c r="AR170" s="40"/>
      <c r="AS170" s="54"/>
      <c r="AT170" s="40"/>
      <c r="AU170" s="40"/>
      <c r="AV170" s="71"/>
      <c r="AW170" s="160"/>
      <c r="AX170" s="3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45" customHeight="1">
      <c r="A171" s="14"/>
      <c r="B171" s="14"/>
      <c r="C171" s="40"/>
      <c r="D171" s="160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0"/>
      <c r="AR171" s="40"/>
      <c r="AS171" s="54"/>
      <c r="AT171" s="40"/>
      <c r="AU171" s="40"/>
      <c r="AV171" s="71"/>
      <c r="AW171" s="160"/>
      <c r="AX171" s="3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45" customHeight="1">
      <c r="A172" s="14"/>
      <c r="B172" s="14"/>
      <c r="C172" s="40"/>
      <c r="D172" s="160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0"/>
      <c r="AR172" s="40"/>
      <c r="AS172" s="54"/>
      <c r="AT172" s="40"/>
      <c r="AU172" s="40"/>
      <c r="AV172" s="71"/>
      <c r="AW172" s="160"/>
      <c r="AX172" s="3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45" customHeight="1">
      <c r="A173" s="14"/>
      <c r="B173" s="14"/>
      <c r="C173" s="40"/>
      <c r="D173" s="160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0"/>
      <c r="AR173" s="40"/>
      <c r="AS173" s="54"/>
      <c r="AT173" s="40"/>
      <c r="AU173" s="40"/>
      <c r="AV173" s="71"/>
      <c r="AW173" s="160"/>
      <c r="AX173" s="3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45" customHeight="1">
      <c r="A174" s="14"/>
      <c r="B174" s="14"/>
      <c r="C174" s="40"/>
      <c r="D174" s="160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0"/>
      <c r="AR174" s="40"/>
      <c r="AS174" s="54"/>
      <c r="AT174" s="40"/>
      <c r="AU174" s="40"/>
      <c r="AV174" s="71"/>
      <c r="AW174" s="160"/>
      <c r="AX174" s="3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45" customHeight="1">
      <c r="A175" s="14"/>
      <c r="B175" s="14"/>
      <c r="C175" s="40"/>
      <c r="D175" s="160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0"/>
      <c r="AR175" s="40"/>
      <c r="AS175" s="54"/>
      <c r="AT175" s="40"/>
      <c r="AU175" s="40"/>
      <c r="AV175" s="71"/>
      <c r="AW175" s="160"/>
      <c r="AX175" s="3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45" customHeight="1">
      <c r="A176" s="14"/>
      <c r="B176" s="14"/>
      <c r="C176" s="40"/>
      <c r="D176" s="160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0"/>
      <c r="AR176" s="40"/>
      <c r="AS176" s="54"/>
      <c r="AT176" s="40"/>
      <c r="AU176" s="40"/>
      <c r="AV176" s="71"/>
      <c r="AW176" s="160"/>
      <c r="AX176" s="3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45" customHeight="1">
      <c r="A177" s="14"/>
      <c r="B177" s="14"/>
      <c r="C177" s="40"/>
      <c r="D177" s="160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0"/>
      <c r="AR177" s="40"/>
      <c r="AS177" s="54"/>
      <c r="AT177" s="40"/>
      <c r="AU177" s="40"/>
      <c r="AV177" s="71"/>
      <c r="AW177" s="160"/>
      <c r="AX177" s="3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45" customHeight="1">
      <c r="A178" s="14"/>
      <c r="B178" s="14"/>
      <c r="C178" s="40"/>
      <c r="D178" s="160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0"/>
      <c r="AR178" s="40"/>
      <c r="AS178" s="54"/>
      <c r="AT178" s="40"/>
      <c r="AU178" s="40"/>
      <c r="AV178" s="71"/>
      <c r="AW178" s="160"/>
      <c r="AX178" s="3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45" customHeight="1">
      <c r="A179" s="14"/>
      <c r="B179" s="14"/>
      <c r="C179" s="40"/>
      <c r="D179" s="160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0"/>
      <c r="AR179" s="40"/>
      <c r="AS179" s="54"/>
      <c r="AT179" s="40"/>
      <c r="AU179" s="40"/>
      <c r="AV179" s="71"/>
      <c r="AW179" s="160"/>
      <c r="AX179" s="3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45" customHeight="1">
      <c r="A180" s="14"/>
      <c r="B180" s="14"/>
      <c r="C180" s="40"/>
      <c r="D180" s="160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0"/>
      <c r="AR180" s="40"/>
      <c r="AS180" s="54"/>
      <c r="AT180" s="40"/>
      <c r="AU180" s="40"/>
      <c r="AV180" s="71"/>
      <c r="AW180" s="160"/>
      <c r="AX180" s="3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45" customHeight="1">
      <c r="A181" s="14"/>
      <c r="B181" s="14"/>
      <c r="C181" s="40"/>
      <c r="D181" s="160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0"/>
      <c r="AR181" s="40"/>
      <c r="AS181" s="54"/>
      <c r="AT181" s="40"/>
      <c r="AU181" s="40"/>
      <c r="AV181" s="71"/>
      <c r="AW181" s="160"/>
      <c r="AX181" s="3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45" customHeight="1">
      <c r="A182" s="14"/>
      <c r="B182" s="14"/>
      <c r="C182" s="40"/>
      <c r="D182" s="160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0"/>
      <c r="AR182" s="40"/>
      <c r="AS182" s="54"/>
      <c r="AT182" s="40"/>
      <c r="AU182" s="40"/>
      <c r="AV182" s="71"/>
      <c r="AW182" s="160"/>
      <c r="AX182" s="3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45" customHeight="1">
      <c r="A183" s="14"/>
      <c r="B183" s="14"/>
      <c r="C183" s="40"/>
      <c r="D183" s="160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0"/>
      <c r="AR183" s="40"/>
      <c r="AS183" s="54"/>
      <c r="AT183" s="40"/>
      <c r="AU183" s="40"/>
      <c r="AV183" s="71"/>
      <c r="AW183" s="160"/>
      <c r="AX183" s="3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45" customHeight="1">
      <c r="A184" s="14"/>
      <c r="B184" s="14"/>
      <c r="C184" s="40"/>
      <c r="D184" s="160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0"/>
      <c r="AR184" s="40"/>
      <c r="AS184" s="54"/>
      <c r="AT184" s="40"/>
      <c r="AU184" s="40"/>
      <c r="AV184" s="71"/>
      <c r="AW184" s="160"/>
      <c r="AX184" s="3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45" customHeight="1">
      <c r="A185" s="14"/>
      <c r="B185" s="14"/>
      <c r="C185" s="40"/>
      <c r="D185" s="160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0"/>
      <c r="AR185" s="40"/>
      <c r="AS185" s="54"/>
      <c r="AT185" s="40"/>
      <c r="AU185" s="40"/>
      <c r="AV185" s="71"/>
      <c r="AW185" s="160"/>
      <c r="AX185" s="3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45" customHeight="1">
      <c r="A186" s="14"/>
      <c r="B186" s="14"/>
      <c r="C186" s="40"/>
      <c r="D186" s="160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0"/>
      <c r="AR186" s="40"/>
      <c r="AS186" s="54"/>
      <c r="AT186" s="40"/>
      <c r="AU186" s="40"/>
      <c r="AV186" s="71"/>
      <c r="AW186" s="160"/>
      <c r="AX186" s="3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45" customHeight="1">
      <c r="A187" s="14"/>
      <c r="B187" s="14"/>
      <c r="C187" s="40"/>
      <c r="D187" s="160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0"/>
      <c r="AR187" s="40"/>
      <c r="AS187" s="54"/>
      <c r="AT187" s="40"/>
      <c r="AU187" s="40"/>
      <c r="AV187" s="71"/>
      <c r="AW187" s="160"/>
      <c r="AX187" s="3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45" customHeight="1">
      <c r="A188" s="14"/>
      <c r="B188" s="14"/>
      <c r="C188" s="40"/>
      <c r="D188" s="160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0"/>
      <c r="AR188" s="40"/>
      <c r="AS188" s="54"/>
      <c r="AT188" s="40"/>
      <c r="AU188" s="40"/>
      <c r="AV188" s="71"/>
      <c r="AW188" s="160"/>
      <c r="AX188" s="3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45" customHeight="1">
      <c r="A189" s="14"/>
      <c r="B189" s="14"/>
      <c r="C189" s="40"/>
      <c r="D189" s="160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0"/>
      <c r="AR189" s="40"/>
      <c r="AS189" s="54"/>
      <c r="AT189" s="40"/>
      <c r="AU189" s="40"/>
      <c r="AV189" s="71"/>
      <c r="AW189" s="160"/>
      <c r="AX189" s="3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45" customHeight="1">
      <c r="A190" s="14"/>
      <c r="B190" s="14"/>
      <c r="C190" s="40"/>
      <c r="D190" s="160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0"/>
      <c r="AR190" s="40"/>
      <c r="AS190" s="54"/>
      <c r="AT190" s="40"/>
      <c r="AU190" s="40"/>
      <c r="AV190" s="71"/>
      <c r="AW190" s="160"/>
      <c r="AX190" s="3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45" customHeight="1">
      <c r="A191" s="14"/>
      <c r="B191" s="14"/>
      <c r="C191" s="40"/>
      <c r="D191" s="160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0"/>
      <c r="AR191" s="40"/>
      <c r="AS191" s="54"/>
      <c r="AT191" s="40"/>
      <c r="AU191" s="40"/>
      <c r="AV191" s="71"/>
      <c r="AW191" s="160"/>
      <c r="AX191" s="3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45" customHeight="1">
      <c r="A192" s="14"/>
      <c r="B192" s="14"/>
      <c r="C192" s="40"/>
      <c r="D192" s="160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0"/>
      <c r="AR192" s="40"/>
      <c r="AS192" s="54"/>
      <c r="AT192" s="40"/>
      <c r="AU192" s="40"/>
      <c r="AV192" s="71"/>
      <c r="AW192" s="160"/>
      <c r="AX192" s="3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45" customHeight="1">
      <c r="A193" s="14"/>
      <c r="B193" s="14"/>
      <c r="C193" s="40"/>
      <c r="D193" s="160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0"/>
      <c r="AR193" s="40"/>
      <c r="AS193" s="54"/>
      <c r="AT193" s="40"/>
      <c r="AU193" s="40"/>
      <c r="AV193" s="71"/>
      <c r="AW193" s="160"/>
      <c r="AX193" s="3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45" customHeight="1">
      <c r="A194" s="14"/>
      <c r="B194" s="14"/>
      <c r="C194" s="40"/>
      <c r="D194" s="160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0"/>
      <c r="AR194" s="40"/>
      <c r="AS194" s="54"/>
      <c r="AT194" s="40"/>
      <c r="AU194" s="40"/>
      <c r="AV194" s="71"/>
      <c r="AW194" s="160"/>
      <c r="AX194" s="3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45" customHeight="1">
      <c r="A195" s="14"/>
      <c r="B195" s="14"/>
      <c r="C195" s="40"/>
      <c r="D195" s="160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0"/>
      <c r="AR195" s="40"/>
      <c r="AS195" s="54"/>
      <c r="AT195" s="40"/>
      <c r="AU195" s="40"/>
      <c r="AV195" s="71"/>
      <c r="AW195" s="160"/>
      <c r="AX195" s="3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45" customHeight="1">
      <c r="A196" s="14"/>
      <c r="B196" s="14"/>
      <c r="C196" s="40"/>
      <c r="D196" s="160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0"/>
      <c r="AR196" s="40"/>
      <c r="AS196" s="54"/>
      <c r="AT196" s="40"/>
      <c r="AU196" s="40"/>
      <c r="AV196" s="71"/>
      <c r="AW196" s="160"/>
      <c r="AX196" s="3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45" customHeight="1">
      <c r="A197" s="14"/>
      <c r="B197" s="14"/>
      <c r="C197" s="40"/>
      <c r="D197" s="160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0"/>
      <c r="AR197" s="40"/>
      <c r="AS197" s="54"/>
      <c r="AT197" s="40"/>
      <c r="AU197" s="40"/>
      <c r="AV197" s="71"/>
      <c r="AW197" s="160"/>
      <c r="AX197" s="3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45" customHeight="1">
      <c r="A198" s="14"/>
      <c r="B198" s="14"/>
      <c r="C198" s="40"/>
      <c r="D198" s="160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0"/>
      <c r="AR198" s="40"/>
      <c r="AS198" s="54"/>
      <c r="AT198" s="40"/>
      <c r="AU198" s="40"/>
      <c r="AV198" s="71"/>
      <c r="AW198" s="160"/>
      <c r="AX198" s="3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45" customHeight="1">
      <c r="A199" s="14"/>
      <c r="B199" s="14"/>
      <c r="C199" s="40"/>
      <c r="D199" s="160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0"/>
      <c r="AR199" s="40"/>
      <c r="AS199" s="54"/>
      <c r="AT199" s="40"/>
      <c r="AU199" s="40"/>
      <c r="AV199" s="71"/>
      <c r="AW199" s="160"/>
      <c r="AX199" s="3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45" customHeight="1">
      <c r="A200" s="14"/>
      <c r="B200" s="14"/>
      <c r="C200" s="40"/>
      <c r="D200" s="160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0"/>
      <c r="AR200" s="40"/>
      <c r="AS200" s="54"/>
      <c r="AT200" s="40"/>
      <c r="AU200" s="40"/>
      <c r="AV200" s="71"/>
      <c r="AW200" s="160"/>
      <c r="AX200" s="3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45" customHeight="1">
      <c r="A201" s="14"/>
      <c r="B201" s="14"/>
      <c r="C201" s="40"/>
      <c r="D201" s="160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0"/>
      <c r="AR201" s="40"/>
      <c r="AS201" s="54"/>
      <c r="AT201" s="40"/>
      <c r="AU201" s="40"/>
      <c r="AV201" s="71"/>
      <c r="AW201" s="160"/>
      <c r="AX201" s="3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45" customHeight="1">
      <c r="A202" s="14"/>
      <c r="B202" s="14"/>
      <c r="C202" s="40"/>
      <c r="D202" s="160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0"/>
      <c r="AR202" s="40"/>
      <c r="AS202" s="54"/>
      <c r="AT202" s="40"/>
      <c r="AU202" s="40"/>
      <c r="AV202" s="71"/>
      <c r="AW202" s="160"/>
      <c r="AX202" s="3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45" customHeight="1">
      <c r="A203" s="14"/>
      <c r="B203" s="14"/>
      <c r="C203" s="40"/>
      <c r="D203" s="160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0"/>
      <c r="AR203" s="40"/>
      <c r="AS203" s="54"/>
      <c r="AT203" s="40"/>
      <c r="AU203" s="40"/>
      <c r="AV203" s="71"/>
      <c r="AW203" s="160"/>
      <c r="AX203" s="3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45" customHeight="1">
      <c r="A204" s="14"/>
      <c r="B204" s="14"/>
      <c r="C204" s="40"/>
      <c r="D204" s="160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0"/>
      <c r="AR204" s="40"/>
      <c r="AS204" s="54"/>
      <c r="AT204" s="40"/>
      <c r="AU204" s="40"/>
      <c r="AV204" s="71"/>
      <c r="AW204" s="160"/>
      <c r="AX204" s="3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45" customHeight="1">
      <c r="A205" s="14"/>
      <c r="B205" s="14"/>
      <c r="C205" s="40"/>
      <c r="D205" s="160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0"/>
      <c r="AR205" s="40"/>
      <c r="AS205" s="54"/>
      <c r="AT205" s="40"/>
      <c r="AU205" s="40"/>
      <c r="AV205" s="71"/>
      <c r="AW205" s="160"/>
      <c r="AX205" s="3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45" customHeight="1">
      <c r="A206" s="14"/>
      <c r="B206" s="14"/>
      <c r="C206" s="40"/>
      <c r="D206" s="160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0"/>
      <c r="AR206" s="40"/>
      <c r="AS206" s="54"/>
      <c r="AT206" s="40"/>
      <c r="AU206" s="40"/>
      <c r="AV206" s="71"/>
      <c r="AW206" s="160"/>
      <c r="AX206" s="3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45" customHeight="1">
      <c r="A207" s="14"/>
      <c r="B207" s="14"/>
      <c r="C207" s="40"/>
      <c r="D207" s="160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0"/>
      <c r="AR207" s="40"/>
      <c r="AS207" s="54"/>
      <c r="AT207" s="40"/>
      <c r="AU207" s="40"/>
      <c r="AV207" s="71"/>
      <c r="AW207" s="160"/>
      <c r="AX207" s="3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45" customHeight="1">
      <c r="A208" s="14"/>
      <c r="B208" s="14"/>
      <c r="C208" s="40"/>
      <c r="D208" s="160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0"/>
      <c r="AR208" s="40"/>
      <c r="AS208" s="54"/>
      <c r="AT208" s="40"/>
      <c r="AU208" s="40"/>
      <c r="AV208" s="71"/>
      <c r="AW208" s="160"/>
      <c r="AX208" s="3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45" customHeight="1">
      <c r="A209" s="14"/>
      <c r="B209" s="14"/>
      <c r="C209" s="40"/>
      <c r="D209" s="160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0"/>
      <c r="AR209" s="40"/>
      <c r="AS209" s="54"/>
      <c r="AT209" s="40"/>
      <c r="AU209" s="40"/>
      <c r="AV209" s="71"/>
      <c r="AW209" s="160"/>
      <c r="AX209" s="3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45" customHeight="1">
      <c r="A210" s="14"/>
      <c r="B210" s="14"/>
      <c r="C210" s="40"/>
      <c r="D210" s="160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0"/>
      <c r="AR210" s="40"/>
      <c r="AS210" s="54"/>
      <c r="AT210" s="40"/>
      <c r="AU210" s="40"/>
      <c r="AV210" s="71"/>
      <c r="AW210" s="160"/>
      <c r="AX210" s="3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45" customHeight="1">
      <c r="A211" s="14"/>
      <c r="B211" s="14"/>
      <c r="C211" s="40"/>
      <c r="D211" s="160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0"/>
      <c r="AR211" s="40"/>
      <c r="AS211" s="54"/>
      <c r="AT211" s="40"/>
      <c r="AU211" s="40"/>
      <c r="AV211" s="71"/>
      <c r="AW211" s="160"/>
      <c r="AX211" s="3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45" customHeight="1">
      <c r="A212" s="14"/>
      <c r="B212" s="14"/>
      <c r="C212" s="40"/>
      <c r="D212" s="160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0"/>
      <c r="AR212" s="40"/>
      <c r="AS212" s="54"/>
      <c r="AT212" s="40"/>
      <c r="AU212" s="40"/>
      <c r="AV212" s="71"/>
      <c r="AW212" s="160"/>
      <c r="AX212" s="3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45" customHeight="1">
      <c r="A213" s="14"/>
      <c r="B213" s="14"/>
      <c r="C213" s="40"/>
      <c r="D213" s="160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0"/>
      <c r="AR213" s="40"/>
      <c r="AS213" s="54"/>
      <c r="AT213" s="40"/>
      <c r="AU213" s="40"/>
      <c r="AV213" s="71"/>
      <c r="AW213" s="160"/>
      <c r="AX213" s="3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45" customHeight="1">
      <c r="A214" s="14"/>
      <c r="B214" s="14"/>
      <c r="C214" s="40"/>
      <c r="D214" s="160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0"/>
      <c r="AR214" s="40"/>
      <c r="AS214" s="54"/>
      <c r="AT214" s="40"/>
      <c r="AU214" s="40"/>
      <c r="AV214" s="71"/>
      <c r="AW214" s="160"/>
      <c r="AX214" s="3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45" customHeight="1">
      <c r="A215" s="14"/>
      <c r="B215" s="14"/>
      <c r="C215" s="40"/>
      <c r="D215" s="160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0"/>
      <c r="AR215" s="40"/>
      <c r="AS215" s="54"/>
      <c r="AT215" s="40"/>
      <c r="AU215" s="40"/>
      <c r="AV215" s="71"/>
      <c r="AW215" s="160"/>
      <c r="AX215" s="3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45" customHeight="1">
      <c r="A216" s="14"/>
      <c r="B216" s="14"/>
      <c r="C216" s="40"/>
      <c r="D216" s="160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0"/>
      <c r="AR216" s="40"/>
      <c r="AS216" s="54"/>
      <c r="AT216" s="40"/>
      <c r="AU216" s="40"/>
      <c r="AV216" s="71"/>
      <c r="AW216" s="160"/>
      <c r="AX216" s="3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45" customHeight="1">
      <c r="A217" s="14"/>
      <c r="B217" s="14"/>
      <c r="C217" s="40"/>
      <c r="D217" s="160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0"/>
      <c r="AR217" s="40"/>
      <c r="AS217" s="54"/>
      <c r="AT217" s="40"/>
      <c r="AU217" s="40"/>
      <c r="AV217" s="71"/>
      <c r="AW217" s="160"/>
      <c r="AX217" s="3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45" customHeight="1">
      <c r="A218" s="14"/>
      <c r="B218" s="14"/>
      <c r="C218" s="40"/>
      <c r="D218" s="160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0"/>
      <c r="AR218" s="40"/>
      <c r="AS218" s="54"/>
      <c r="AT218" s="40"/>
      <c r="AU218" s="40"/>
      <c r="AV218" s="71"/>
      <c r="AW218" s="160"/>
      <c r="AX218" s="3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45" customHeight="1">
      <c r="A219" s="14"/>
      <c r="B219" s="14"/>
      <c r="C219" s="40"/>
      <c r="D219" s="160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0"/>
      <c r="AR219" s="40"/>
      <c r="AS219" s="54"/>
      <c r="AT219" s="40"/>
      <c r="AU219" s="40"/>
      <c r="AV219" s="71"/>
      <c r="AW219" s="160"/>
      <c r="AX219" s="3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45" customHeight="1">
      <c r="A220" s="14"/>
      <c r="B220" s="14"/>
      <c r="C220" s="40"/>
      <c r="D220" s="160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0"/>
      <c r="AR220" s="40"/>
      <c r="AS220" s="54"/>
      <c r="AT220" s="40"/>
      <c r="AU220" s="40"/>
      <c r="AV220" s="71"/>
      <c r="AW220" s="160"/>
      <c r="AX220" s="3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45" customHeight="1">
      <c r="A221" s="14"/>
      <c r="B221" s="14"/>
      <c r="C221" s="40"/>
      <c r="D221" s="160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0"/>
      <c r="AR221" s="40"/>
      <c r="AS221" s="54"/>
      <c r="AT221" s="40"/>
      <c r="AU221" s="40"/>
      <c r="AV221" s="71"/>
      <c r="AW221" s="160"/>
      <c r="AX221" s="3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45" customHeight="1">
      <c r="A222" s="14"/>
      <c r="B222" s="14"/>
      <c r="C222" s="40"/>
      <c r="D222" s="160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0"/>
      <c r="AR222" s="40"/>
      <c r="AS222" s="54"/>
      <c r="AT222" s="40"/>
      <c r="AU222" s="40"/>
      <c r="AV222" s="71"/>
      <c r="AW222" s="160"/>
      <c r="AX222" s="3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45" customHeight="1">
      <c r="A223" s="14"/>
      <c r="B223" s="14"/>
      <c r="C223" s="40"/>
      <c r="D223" s="160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0"/>
      <c r="AR223" s="40"/>
      <c r="AS223" s="54"/>
      <c r="AT223" s="40"/>
      <c r="AU223" s="40"/>
      <c r="AV223" s="71"/>
      <c r="AW223" s="160"/>
      <c r="AX223" s="3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45" customHeight="1">
      <c r="A224" s="14"/>
      <c r="B224" s="14"/>
      <c r="C224" s="40"/>
      <c r="D224" s="160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0"/>
      <c r="AR224" s="40"/>
      <c r="AS224" s="54"/>
      <c r="AT224" s="40"/>
      <c r="AU224" s="40"/>
      <c r="AV224" s="71"/>
      <c r="AW224" s="160"/>
      <c r="AX224" s="3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45" customHeight="1">
      <c r="A225" s="14"/>
      <c r="B225" s="14"/>
      <c r="C225" s="40"/>
      <c r="D225" s="160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0"/>
      <c r="AR225" s="40"/>
      <c r="AS225" s="54"/>
      <c r="AT225" s="40"/>
      <c r="AU225" s="40"/>
      <c r="AV225" s="71"/>
      <c r="AW225" s="160"/>
      <c r="AX225" s="3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45" customHeight="1">
      <c r="A226" s="14"/>
      <c r="B226" s="14"/>
      <c r="C226" s="40"/>
      <c r="D226" s="160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0"/>
      <c r="AR226" s="40"/>
      <c r="AS226" s="54"/>
      <c r="AT226" s="40"/>
      <c r="AU226" s="40"/>
      <c r="AV226" s="71"/>
      <c r="AW226" s="160"/>
      <c r="AX226" s="3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45" customHeight="1">
      <c r="A227" s="14"/>
      <c r="B227" s="14"/>
      <c r="C227" s="40"/>
      <c r="D227" s="160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0"/>
      <c r="AR227" s="40"/>
      <c r="AS227" s="54"/>
      <c r="AT227" s="40"/>
      <c r="AU227" s="40"/>
      <c r="AV227" s="71"/>
      <c r="AW227" s="160"/>
      <c r="AX227" s="3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45" customHeight="1">
      <c r="A228" s="14"/>
      <c r="B228" s="14"/>
      <c r="C228" s="40"/>
      <c r="D228" s="160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0"/>
      <c r="AR228" s="40"/>
      <c r="AS228" s="54"/>
      <c r="AT228" s="40"/>
      <c r="AU228" s="40"/>
      <c r="AV228" s="71"/>
      <c r="AW228" s="160"/>
      <c r="AX228" s="3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45" customHeight="1">
      <c r="A229" s="14"/>
      <c r="B229" s="14"/>
      <c r="C229" s="40"/>
      <c r="D229" s="160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0"/>
      <c r="AR229" s="40"/>
      <c r="AS229" s="54"/>
      <c r="AT229" s="40"/>
      <c r="AU229" s="40"/>
      <c r="AV229" s="71"/>
      <c r="AW229" s="160"/>
      <c r="AX229" s="3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45" customHeight="1">
      <c r="A230" s="14"/>
      <c r="B230" s="14"/>
      <c r="C230" s="40"/>
      <c r="D230" s="160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0"/>
      <c r="AR230" s="40"/>
      <c r="AS230" s="54"/>
      <c r="AT230" s="40"/>
      <c r="AU230" s="40"/>
      <c r="AV230" s="71"/>
      <c r="AW230" s="160"/>
      <c r="AX230" s="3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45" customHeight="1">
      <c r="A231" s="14"/>
      <c r="B231" s="14"/>
      <c r="C231" s="40"/>
      <c r="D231" s="160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0"/>
      <c r="AR231" s="40"/>
      <c r="AS231" s="54"/>
      <c r="AT231" s="40"/>
      <c r="AU231" s="40"/>
      <c r="AV231" s="71"/>
      <c r="AW231" s="160"/>
      <c r="AX231" s="3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45" customHeight="1">
      <c r="A232" s="14"/>
      <c r="B232" s="14"/>
      <c r="C232" s="40"/>
      <c r="D232" s="160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0"/>
      <c r="AR232" s="40"/>
      <c r="AS232" s="54"/>
      <c r="AT232" s="40"/>
      <c r="AU232" s="40"/>
      <c r="AV232" s="71"/>
      <c r="AW232" s="160"/>
      <c r="AX232" s="3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45" customHeight="1">
      <c r="A233" s="14"/>
      <c r="B233" s="14"/>
      <c r="C233" s="40"/>
      <c r="D233" s="160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0"/>
      <c r="AR233" s="40"/>
      <c r="AS233" s="54"/>
      <c r="AT233" s="40"/>
      <c r="AU233" s="40"/>
      <c r="AV233" s="71"/>
      <c r="AW233" s="160"/>
      <c r="AX233" s="3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45" customHeight="1">
      <c r="A234" s="14"/>
      <c r="B234" s="14"/>
      <c r="C234" s="40"/>
      <c r="D234" s="160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0"/>
      <c r="AR234" s="40"/>
      <c r="AS234" s="54"/>
      <c r="AT234" s="40"/>
      <c r="AU234" s="40"/>
      <c r="AV234" s="71"/>
      <c r="AW234" s="160"/>
      <c r="AX234" s="3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45" customHeight="1">
      <c r="A235" s="14"/>
      <c r="B235" s="14"/>
      <c r="C235" s="40"/>
      <c r="D235" s="160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0"/>
      <c r="AR235" s="40"/>
      <c r="AS235" s="54"/>
      <c r="AT235" s="40"/>
      <c r="AU235" s="40"/>
      <c r="AV235" s="71"/>
      <c r="AW235" s="160"/>
      <c r="AX235" s="3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45" customHeight="1">
      <c r="A236" s="14"/>
      <c r="B236" s="14"/>
      <c r="C236" s="40"/>
      <c r="D236" s="160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0"/>
      <c r="AR236" s="40"/>
      <c r="AS236" s="54"/>
      <c r="AT236" s="40"/>
      <c r="AU236" s="40"/>
      <c r="AV236" s="71"/>
      <c r="AW236" s="160"/>
      <c r="AX236" s="3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45" customHeight="1">
      <c r="A237" s="14"/>
      <c r="B237" s="14"/>
      <c r="C237" s="40"/>
      <c r="D237" s="160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0"/>
      <c r="AR237" s="40"/>
      <c r="AS237" s="54"/>
      <c r="AT237" s="40"/>
      <c r="AU237" s="40"/>
      <c r="AV237" s="71"/>
      <c r="AW237" s="160"/>
      <c r="AX237" s="3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45" customHeight="1">
      <c r="A238" s="14"/>
      <c r="B238" s="14"/>
      <c r="C238" s="40"/>
      <c r="D238" s="160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0"/>
      <c r="AR238" s="40"/>
      <c r="AS238" s="54"/>
      <c r="AT238" s="40"/>
      <c r="AU238" s="40"/>
      <c r="AV238" s="71"/>
      <c r="AW238" s="160"/>
      <c r="AX238" s="3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45" customHeight="1">
      <c r="A239" s="14"/>
      <c r="B239" s="14"/>
      <c r="C239" s="40"/>
      <c r="D239" s="160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0"/>
      <c r="AR239" s="40"/>
      <c r="AS239" s="54"/>
      <c r="AT239" s="40"/>
      <c r="AU239" s="40"/>
      <c r="AV239" s="71"/>
      <c r="AW239" s="160"/>
      <c r="AX239" s="3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45" customHeight="1">
      <c r="A240" s="14"/>
      <c r="B240" s="14"/>
      <c r="C240" s="40"/>
      <c r="D240" s="160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0"/>
      <c r="AR240" s="40"/>
      <c r="AS240" s="54"/>
      <c r="AT240" s="40"/>
      <c r="AU240" s="40"/>
      <c r="AV240" s="71"/>
      <c r="AW240" s="160"/>
      <c r="AX240" s="3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45" customHeight="1">
      <c r="A241" s="14"/>
      <c r="B241" s="14"/>
      <c r="C241" s="40"/>
      <c r="D241" s="160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0"/>
      <c r="AR241" s="40"/>
      <c r="AS241" s="54"/>
      <c r="AT241" s="40"/>
      <c r="AU241" s="40"/>
      <c r="AV241" s="71"/>
      <c r="AW241" s="160"/>
      <c r="AX241" s="3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45" customHeight="1">
      <c r="A242" s="14"/>
      <c r="B242" s="14"/>
      <c r="C242" s="40"/>
      <c r="D242" s="160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0"/>
      <c r="AR242" s="40"/>
      <c r="AS242" s="54"/>
      <c r="AT242" s="40"/>
      <c r="AU242" s="40"/>
      <c r="AV242" s="71"/>
      <c r="AW242" s="160"/>
      <c r="AX242" s="3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45" customHeight="1">
      <c r="A243" s="14"/>
      <c r="B243" s="14"/>
      <c r="C243" s="40"/>
      <c r="D243" s="160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0"/>
      <c r="AR243" s="40"/>
      <c r="AS243" s="54"/>
      <c r="AT243" s="40"/>
      <c r="AU243" s="40"/>
      <c r="AV243" s="71"/>
      <c r="AW243" s="160"/>
      <c r="AX243" s="3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45" customHeight="1">
      <c r="A244" s="14"/>
      <c r="B244" s="14"/>
      <c r="C244" s="40"/>
      <c r="D244" s="160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0"/>
      <c r="AR244" s="40"/>
      <c r="AS244" s="54"/>
      <c r="AT244" s="40"/>
      <c r="AU244" s="40"/>
      <c r="AV244" s="71"/>
      <c r="AW244" s="160"/>
      <c r="AX244" s="3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45" customHeight="1">
      <c r="A245" s="14"/>
      <c r="B245" s="14"/>
      <c r="C245" s="40"/>
      <c r="D245" s="160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0"/>
      <c r="AR245" s="40"/>
      <c r="AS245" s="54"/>
      <c r="AT245" s="40"/>
      <c r="AU245" s="40"/>
      <c r="AV245" s="71"/>
      <c r="AW245" s="160"/>
      <c r="AX245" s="3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45" customHeight="1">
      <c r="A246" s="14"/>
      <c r="B246" s="14"/>
      <c r="C246" s="40"/>
      <c r="D246" s="160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0"/>
      <c r="AR246" s="40"/>
      <c r="AS246" s="54"/>
      <c r="AT246" s="40"/>
      <c r="AU246" s="40"/>
      <c r="AV246" s="71"/>
      <c r="AW246" s="160"/>
      <c r="AX246" s="3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45" customHeight="1">
      <c r="A247" s="14"/>
      <c r="B247" s="14"/>
      <c r="C247" s="40"/>
      <c r="D247" s="160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0"/>
      <c r="AR247" s="40"/>
      <c r="AS247" s="54"/>
      <c r="AT247" s="40"/>
      <c r="AU247" s="40"/>
      <c r="AV247" s="71"/>
      <c r="AW247" s="160"/>
      <c r="AX247" s="3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45" customHeight="1">
      <c r="A248" s="14"/>
      <c r="B248" s="14"/>
      <c r="C248" s="40"/>
      <c r="D248" s="160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0"/>
      <c r="AR248" s="40"/>
      <c r="AS248" s="54"/>
      <c r="AT248" s="40"/>
      <c r="AU248" s="40"/>
      <c r="AV248" s="71"/>
      <c r="AW248" s="160"/>
      <c r="AX248" s="3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45" customHeight="1">
      <c r="A249" s="14"/>
      <c r="B249" s="14"/>
      <c r="C249" s="40"/>
      <c r="D249" s="160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0"/>
      <c r="AR249" s="40"/>
      <c r="AS249" s="54"/>
      <c r="AT249" s="40"/>
      <c r="AU249" s="40"/>
      <c r="AV249" s="71"/>
      <c r="AW249" s="160"/>
      <c r="AX249" s="3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45" customHeight="1">
      <c r="A250" s="14"/>
      <c r="B250" s="14"/>
      <c r="C250" s="40"/>
      <c r="D250" s="160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0"/>
      <c r="AR250" s="40"/>
      <c r="AS250" s="54"/>
      <c r="AT250" s="40"/>
      <c r="AU250" s="40"/>
      <c r="AV250" s="71"/>
      <c r="AW250" s="160"/>
      <c r="AX250" s="3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45" customHeight="1">
      <c r="A251" s="14"/>
      <c r="B251" s="14"/>
      <c r="C251" s="40"/>
      <c r="D251" s="160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0"/>
      <c r="AR251" s="40"/>
      <c r="AS251" s="54"/>
      <c r="AT251" s="40"/>
      <c r="AU251" s="40"/>
      <c r="AV251" s="71"/>
      <c r="AW251" s="160"/>
      <c r="AX251" s="3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45" customHeight="1">
      <c r="A252" s="14"/>
      <c r="B252" s="14"/>
      <c r="C252" s="40"/>
      <c r="D252" s="160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0"/>
      <c r="AR252" s="40"/>
      <c r="AS252" s="54"/>
      <c r="AT252" s="40"/>
      <c r="AU252" s="40"/>
      <c r="AV252" s="71"/>
      <c r="AW252" s="160"/>
      <c r="AX252" s="3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45" customHeight="1">
      <c r="A253" s="14"/>
      <c r="B253" s="14"/>
      <c r="C253" s="40"/>
      <c r="D253" s="160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0"/>
      <c r="AR253" s="40"/>
      <c r="AS253" s="54"/>
      <c r="AT253" s="40"/>
      <c r="AU253" s="40"/>
      <c r="AV253" s="71"/>
      <c r="AW253" s="160"/>
      <c r="AX253" s="3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45" customHeight="1">
      <c r="A254" s="14"/>
      <c r="B254" s="14"/>
      <c r="C254" s="40"/>
      <c r="D254" s="160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0"/>
      <c r="AR254" s="40"/>
      <c r="AS254" s="54"/>
      <c r="AT254" s="40"/>
      <c r="AU254" s="40"/>
      <c r="AV254" s="71"/>
      <c r="AW254" s="160"/>
      <c r="AX254" s="3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45" customHeight="1">
      <c r="A255" s="14"/>
      <c r="B255" s="14"/>
      <c r="C255" s="40"/>
      <c r="D255" s="160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0"/>
      <c r="AR255" s="40"/>
      <c r="AS255" s="54"/>
      <c r="AT255" s="40"/>
      <c r="AU255" s="40"/>
      <c r="AV255" s="71"/>
      <c r="AW255" s="160"/>
      <c r="AX255" s="3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45" customHeight="1">
      <c r="A256" s="14"/>
      <c r="B256" s="14"/>
      <c r="C256" s="40"/>
      <c r="D256" s="160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0"/>
      <c r="AR256" s="40"/>
      <c r="AS256" s="54"/>
      <c r="AT256" s="40"/>
      <c r="AU256" s="40"/>
      <c r="AV256" s="71"/>
      <c r="AW256" s="160"/>
      <c r="AX256" s="3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45" customHeight="1">
      <c r="A257" s="14"/>
      <c r="B257" s="14"/>
      <c r="C257" s="40"/>
      <c r="D257" s="160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0"/>
      <c r="AR257" s="40"/>
      <c r="AS257" s="54"/>
      <c r="AT257" s="40"/>
      <c r="AU257" s="40"/>
      <c r="AV257" s="71"/>
      <c r="AW257" s="160"/>
      <c r="AX257" s="3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45" customHeight="1">
      <c r="A258" s="14"/>
      <c r="B258" s="14"/>
      <c r="C258" s="40"/>
      <c r="D258" s="160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0"/>
      <c r="AR258" s="40"/>
      <c r="AS258" s="54"/>
      <c r="AT258" s="40"/>
      <c r="AU258" s="40"/>
      <c r="AV258" s="71"/>
      <c r="AW258" s="160"/>
      <c r="AX258" s="3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45" customHeight="1">
      <c r="A259" s="14"/>
      <c r="B259" s="14"/>
      <c r="C259" s="40"/>
      <c r="D259" s="160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0"/>
      <c r="AR259" s="40"/>
      <c r="AS259" s="54"/>
      <c r="AT259" s="40"/>
      <c r="AU259" s="40"/>
      <c r="AV259" s="71"/>
      <c r="AW259" s="160"/>
      <c r="AX259" s="3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45" customHeight="1">
      <c r="A260" s="14"/>
      <c r="B260" s="14"/>
      <c r="C260" s="40"/>
      <c r="D260" s="160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0"/>
      <c r="AR260" s="40"/>
      <c r="AS260" s="54"/>
      <c r="AT260" s="40"/>
      <c r="AU260" s="40"/>
      <c r="AV260" s="71"/>
      <c r="AW260" s="160"/>
      <c r="AX260" s="3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45" customHeight="1">
      <c r="A261" s="14"/>
      <c r="B261" s="14"/>
      <c r="C261" s="40"/>
      <c r="D261" s="160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0"/>
      <c r="AR261" s="40"/>
      <c r="AS261" s="54"/>
      <c r="AT261" s="40"/>
      <c r="AU261" s="40"/>
      <c r="AV261" s="71"/>
      <c r="AW261" s="160"/>
      <c r="AX261" s="3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45" customHeight="1">
      <c r="A262" s="14"/>
      <c r="B262" s="14"/>
      <c r="C262" s="40"/>
      <c r="D262" s="160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0"/>
      <c r="AR262" s="40"/>
      <c r="AS262" s="54"/>
      <c r="AT262" s="40"/>
      <c r="AU262" s="40"/>
      <c r="AV262" s="71"/>
      <c r="AW262" s="160"/>
      <c r="AX262" s="3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45" customHeight="1">
      <c r="A263" s="14"/>
      <c r="B263" s="14"/>
      <c r="C263" s="40"/>
      <c r="D263" s="160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0"/>
      <c r="AR263" s="40"/>
      <c r="AS263" s="54"/>
      <c r="AT263" s="40"/>
      <c r="AU263" s="40"/>
      <c r="AV263" s="71"/>
      <c r="AW263" s="160"/>
      <c r="AX263" s="3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45" customHeight="1">
      <c r="A264" s="14"/>
      <c r="B264" s="14"/>
      <c r="C264" s="40"/>
      <c r="D264" s="160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0"/>
      <c r="AR264" s="40"/>
      <c r="AS264" s="54"/>
      <c r="AT264" s="40"/>
      <c r="AU264" s="40"/>
      <c r="AV264" s="71"/>
      <c r="AW264" s="160"/>
      <c r="AX264" s="3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45" customHeight="1">
      <c r="A265" s="14"/>
      <c r="B265" s="14"/>
      <c r="C265" s="40"/>
      <c r="D265" s="160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0"/>
      <c r="AR265" s="40"/>
      <c r="AS265" s="54"/>
      <c r="AT265" s="40"/>
      <c r="AU265" s="40"/>
      <c r="AV265" s="71"/>
      <c r="AW265" s="160"/>
      <c r="AX265" s="3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45" customHeight="1">
      <c r="A266" s="14"/>
      <c r="B266" s="14"/>
      <c r="C266" s="40"/>
      <c r="D266" s="160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0"/>
      <c r="AR266" s="40"/>
      <c r="AS266" s="54"/>
      <c r="AT266" s="40"/>
      <c r="AU266" s="40"/>
      <c r="AV266" s="71"/>
      <c r="AW266" s="160"/>
      <c r="AX266" s="3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45" customHeight="1">
      <c r="A267" s="14"/>
      <c r="B267" s="14"/>
      <c r="C267" s="40"/>
      <c r="D267" s="160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0"/>
      <c r="AR267" s="40"/>
      <c r="AS267" s="54"/>
      <c r="AT267" s="40"/>
      <c r="AU267" s="40"/>
      <c r="AV267" s="71"/>
      <c r="AW267" s="160"/>
      <c r="AX267" s="3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45" customHeight="1">
      <c r="A268" s="14"/>
      <c r="B268" s="14"/>
      <c r="C268" s="40"/>
      <c r="D268" s="160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0"/>
      <c r="AR268" s="40"/>
      <c r="AS268" s="54"/>
      <c r="AT268" s="40"/>
      <c r="AU268" s="40"/>
      <c r="AV268" s="71"/>
      <c r="AW268" s="160"/>
      <c r="AX268" s="3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45" customHeight="1">
      <c r="A269" s="14"/>
      <c r="B269" s="14"/>
      <c r="C269" s="40"/>
      <c r="D269" s="160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0"/>
      <c r="AR269" s="40"/>
      <c r="AS269" s="54"/>
      <c r="AT269" s="40"/>
      <c r="AU269" s="40"/>
      <c r="AV269" s="71"/>
      <c r="AW269" s="160"/>
      <c r="AX269" s="3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45" customHeight="1">
      <c r="A270" s="14"/>
      <c r="B270" s="14"/>
      <c r="C270" s="40"/>
      <c r="D270" s="160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0"/>
      <c r="AR270" s="40"/>
      <c r="AS270" s="54"/>
      <c r="AT270" s="40"/>
      <c r="AU270" s="40"/>
      <c r="AV270" s="71"/>
      <c r="AW270" s="160"/>
      <c r="AX270" s="3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45" customHeight="1">
      <c r="A271" s="14"/>
      <c r="B271" s="14"/>
      <c r="C271" s="40"/>
      <c r="D271" s="160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0"/>
      <c r="AR271" s="40"/>
      <c r="AS271" s="54"/>
      <c r="AT271" s="40"/>
      <c r="AU271" s="40"/>
      <c r="AV271" s="71"/>
      <c r="AW271" s="160"/>
      <c r="AX271" s="3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45" customHeight="1">
      <c r="A272" s="14"/>
      <c r="B272" s="14"/>
      <c r="C272" s="40"/>
      <c r="D272" s="160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0"/>
      <c r="AR272" s="40"/>
      <c r="AS272" s="54"/>
      <c r="AT272" s="40"/>
      <c r="AU272" s="40"/>
      <c r="AV272" s="71"/>
      <c r="AW272" s="160"/>
      <c r="AX272" s="3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45" customHeight="1">
      <c r="A273" s="14"/>
      <c r="B273" s="14"/>
      <c r="C273" s="40"/>
      <c r="D273" s="160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0"/>
      <c r="AR273" s="40"/>
      <c r="AS273" s="54"/>
      <c r="AT273" s="40"/>
      <c r="AU273" s="40"/>
      <c r="AV273" s="71"/>
      <c r="AW273" s="160"/>
      <c r="AX273" s="3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45" customHeight="1">
      <c r="A274" s="14"/>
      <c r="B274" s="14"/>
      <c r="C274" s="40"/>
      <c r="D274" s="160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0"/>
      <c r="AR274" s="40"/>
      <c r="AS274" s="54"/>
      <c r="AT274" s="40"/>
      <c r="AU274" s="40"/>
      <c r="AV274" s="71"/>
      <c r="AW274" s="160"/>
      <c r="AX274" s="3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45" customHeight="1">
      <c r="A275" s="14"/>
      <c r="B275" s="14"/>
      <c r="C275" s="40"/>
      <c r="D275" s="160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0"/>
      <c r="AR275" s="40"/>
      <c r="AS275" s="54"/>
      <c r="AT275" s="40"/>
      <c r="AU275" s="40"/>
      <c r="AV275" s="71"/>
      <c r="AW275" s="160"/>
      <c r="AX275" s="3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45" customHeight="1">
      <c r="A276" s="14"/>
      <c r="B276" s="14"/>
      <c r="C276" s="40"/>
      <c r="D276" s="160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0"/>
      <c r="AR276" s="40"/>
      <c r="AS276" s="54"/>
      <c r="AT276" s="40"/>
      <c r="AU276" s="40"/>
      <c r="AV276" s="71"/>
      <c r="AW276" s="160"/>
      <c r="AX276" s="3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45" customHeight="1">
      <c r="A277" s="14"/>
      <c r="B277" s="14"/>
      <c r="C277" s="40"/>
      <c r="D277" s="160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0"/>
      <c r="AR277" s="40"/>
      <c r="AS277" s="54"/>
      <c r="AT277" s="40"/>
      <c r="AU277" s="40"/>
      <c r="AV277" s="71"/>
      <c r="AW277" s="160"/>
      <c r="AX277" s="3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45" customHeight="1">
      <c r="A278" s="14"/>
      <c r="B278" s="14"/>
      <c r="C278" s="40"/>
      <c r="D278" s="160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0"/>
      <c r="AR278" s="40"/>
      <c r="AS278" s="54"/>
      <c r="AT278" s="40"/>
      <c r="AU278" s="40"/>
      <c r="AV278" s="71"/>
      <c r="AW278" s="160"/>
      <c r="AX278" s="3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45" customHeight="1">
      <c r="A279" s="14"/>
      <c r="B279" s="14"/>
      <c r="C279" s="40"/>
      <c r="D279" s="160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0"/>
      <c r="AR279" s="40"/>
      <c r="AS279" s="54"/>
      <c r="AT279" s="40"/>
      <c r="AU279" s="40"/>
      <c r="AV279" s="71"/>
      <c r="AW279" s="160"/>
      <c r="AX279" s="3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45" customHeight="1">
      <c r="A280" s="14"/>
      <c r="B280" s="14"/>
      <c r="C280" s="40"/>
      <c r="D280" s="160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0"/>
      <c r="AR280" s="40"/>
      <c r="AS280" s="54"/>
      <c r="AT280" s="40"/>
      <c r="AU280" s="40"/>
      <c r="AV280" s="71"/>
      <c r="AW280" s="160"/>
      <c r="AX280" s="3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45" customHeight="1">
      <c r="A281" s="14"/>
      <c r="B281" s="14"/>
      <c r="C281" s="40"/>
      <c r="D281" s="160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0"/>
      <c r="AR281" s="40"/>
      <c r="AS281" s="54"/>
      <c r="AT281" s="40"/>
      <c r="AU281" s="40"/>
      <c r="AV281" s="71"/>
      <c r="AW281" s="160"/>
      <c r="AX281" s="3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45" customHeight="1">
      <c r="A282" s="14"/>
      <c r="B282" s="14"/>
      <c r="C282" s="40"/>
      <c r="D282" s="160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0"/>
      <c r="AR282" s="40"/>
      <c r="AS282" s="54"/>
      <c r="AT282" s="40"/>
      <c r="AU282" s="40"/>
      <c r="AV282" s="71"/>
      <c r="AW282" s="160"/>
      <c r="AX282" s="3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45" customHeight="1">
      <c r="A283" s="14"/>
      <c r="B283" s="14"/>
      <c r="C283" s="40"/>
      <c r="D283" s="160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0"/>
      <c r="AR283" s="40"/>
      <c r="AS283" s="54"/>
      <c r="AT283" s="40"/>
      <c r="AU283" s="40"/>
      <c r="AV283" s="71"/>
      <c r="AW283" s="160"/>
      <c r="AX283" s="3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45" customHeight="1">
      <c r="A284" s="14"/>
      <c r="B284" s="14"/>
      <c r="C284" s="40"/>
      <c r="D284" s="160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0"/>
      <c r="AR284" s="40"/>
      <c r="AS284" s="54"/>
      <c r="AT284" s="40"/>
      <c r="AU284" s="40"/>
      <c r="AV284" s="71"/>
      <c r="AW284" s="160"/>
      <c r="AX284" s="3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45" customHeight="1">
      <c r="A285" s="14"/>
      <c r="B285" s="14"/>
      <c r="C285" s="40"/>
      <c r="D285" s="160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0"/>
      <c r="AR285" s="40"/>
      <c r="AS285" s="54"/>
      <c r="AT285" s="40"/>
      <c r="AU285" s="40"/>
      <c r="AV285" s="71"/>
      <c r="AW285" s="160"/>
      <c r="AX285" s="3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45" customHeight="1">
      <c r="A286" s="14"/>
      <c r="B286" s="14"/>
      <c r="C286" s="40"/>
      <c r="D286" s="160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0"/>
      <c r="AR286" s="40"/>
      <c r="AS286" s="54"/>
      <c r="AT286" s="40"/>
      <c r="AU286" s="40"/>
      <c r="AV286" s="71"/>
      <c r="AW286" s="160"/>
      <c r="AX286" s="3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45" customHeight="1">
      <c r="A287" s="14"/>
      <c r="B287" s="14"/>
      <c r="C287" s="40"/>
      <c r="D287" s="160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0"/>
      <c r="AR287" s="40"/>
      <c r="AS287" s="54"/>
      <c r="AT287" s="40"/>
      <c r="AU287" s="40"/>
      <c r="AV287" s="71"/>
      <c r="AW287" s="160"/>
      <c r="AX287" s="3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45" customHeight="1">
      <c r="A288" s="14"/>
      <c r="B288" s="14"/>
      <c r="C288" s="40"/>
      <c r="D288" s="160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0"/>
      <c r="AR288" s="40"/>
      <c r="AS288" s="54"/>
      <c r="AT288" s="40"/>
      <c r="AU288" s="40"/>
      <c r="AV288" s="71"/>
      <c r="AW288" s="160"/>
      <c r="AX288" s="3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45" customHeight="1">
      <c r="A289" s="14"/>
      <c r="B289" s="14"/>
      <c r="C289" s="40"/>
      <c r="D289" s="160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0"/>
      <c r="AR289" s="40"/>
      <c r="AS289" s="54"/>
      <c r="AT289" s="40"/>
      <c r="AU289" s="40"/>
      <c r="AV289" s="71"/>
      <c r="AW289" s="160"/>
      <c r="AX289" s="3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45" customHeight="1">
      <c r="A290" s="14"/>
      <c r="B290" s="14"/>
      <c r="C290" s="40"/>
      <c r="D290" s="160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0"/>
      <c r="AR290" s="40"/>
      <c r="AS290" s="54"/>
      <c r="AT290" s="40"/>
      <c r="AU290" s="40"/>
      <c r="AV290" s="71"/>
      <c r="AW290" s="160"/>
      <c r="AX290" s="3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45" customHeight="1">
      <c r="A291" s="14"/>
      <c r="B291" s="14"/>
      <c r="C291" s="40"/>
      <c r="D291" s="160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0"/>
      <c r="AR291" s="40"/>
      <c r="AS291" s="54"/>
      <c r="AT291" s="40"/>
      <c r="AU291" s="40"/>
      <c r="AV291" s="71"/>
      <c r="AW291" s="160"/>
      <c r="AX291" s="3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45" customHeight="1">
      <c r="A292" s="14"/>
      <c r="B292" s="14"/>
      <c r="C292" s="40"/>
      <c r="D292" s="160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0"/>
      <c r="AR292" s="40"/>
      <c r="AS292" s="54"/>
      <c r="AT292" s="40"/>
      <c r="AU292" s="40"/>
      <c r="AV292" s="71"/>
      <c r="AW292" s="160"/>
      <c r="AX292" s="3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45" customHeight="1">
      <c r="A293" s="14"/>
      <c r="B293" s="14"/>
      <c r="C293" s="40"/>
      <c r="D293" s="160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0"/>
      <c r="AR293" s="40"/>
      <c r="AS293" s="54"/>
      <c r="AT293" s="40"/>
      <c r="AU293" s="40"/>
      <c r="AV293" s="71"/>
      <c r="AW293" s="160"/>
      <c r="AX293" s="3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45" customHeight="1">
      <c r="A294" s="14"/>
      <c r="B294" s="14"/>
      <c r="C294" s="40"/>
      <c r="D294" s="160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0"/>
      <c r="AR294" s="40"/>
      <c r="AS294" s="54"/>
      <c r="AT294" s="40"/>
      <c r="AU294" s="40"/>
      <c r="AV294" s="71"/>
      <c r="AW294" s="160"/>
      <c r="AX294" s="3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45" customHeight="1">
      <c r="A295" s="14"/>
      <c r="B295" s="14"/>
      <c r="C295" s="40"/>
      <c r="D295" s="160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0"/>
      <c r="AR295" s="40"/>
      <c r="AS295" s="54"/>
      <c r="AT295" s="40"/>
      <c r="AU295" s="40"/>
      <c r="AV295" s="71"/>
      <c r="AW295" s="160"/>
      <c r="AX295" s="3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45" customHeight="1">
      <c r="A296" s="14"/>
      <c r="B296" s="14"/>
      <c r="C296" s="40"/>
      <c r="D296" s="160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0"/>
      <c r="AR296" s="40"/>
      <c r="AS296" s="54"/>
      <c r="AT296" s="40"/>
      <c r="AU296" s="40"/>
      <c r="AV296" s="71"/>
      <c r="AW296" s="160"/>
      <c r="AX296" s="3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45" customHeight="1">
      <c r="A297" s="14"/>
      <c r="B297" s="14"/>
      <c r="C297" s="40"/>
      <c r="D297" s="160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0"/>
      <c r="AR297" s="40"/>
      <c r="AS297" s="54"/>
      <c r="AT297" s="40"/>
      <c r="AU297" s="40"/>
      <c r="AV297" s="71"/>
      <c r="AW297" s="160"/>
      <c r="AX297" s="3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45" customHeight="1">
      <c r="A298" s="14"/>
      <c r="B298" s="14"/>
      <c r="C298" s="40"/>
      <c r="D298" s="160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0"/>
      <c r="AR298" s="40"/>
      <c r="AS298" s="54"/>
      <c r="AT298" s="40"/>
      <c r="AU298" s="40"/>
      <c r="AV298" s="71"/>
      <c r="AW298" s="160"/>
      <c r="AX298" s="3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45" customHeight="1">
      <c r="A299" s="14"/>
      <c r="B299" s="14"/>
      <c r="C299" s="40"/>
      <c r="D299" s="160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0"/>
      <c r="AR299" s="40"/>
      <c r="AS299" s="54"/>
      <c r="AT299" s="40"/>
      <c r="AU299" s="40"/>
      <c r="AV299" s="71"/>
      <c r="AW299" s="160"/>
      <c r="AX299" s="3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45" customHeight="1">
      <c r="A300" s="14"/>
      <c r="B300" s="14"/>
      <c r="C300" s="40"/>
      <c r="D300" s="160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0"/>
      <c r="AR300" s="40"/>
      <c r="AS300" s="54"/>
      <c r="AT300" s="40"/>
      <c r="AU300" s="40"/>
      <c r="AV300" s="71"/>
      <c r="AW300" s="160"/>
      <c r="AX300" s="3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45" customHeight="1">
      <c r="A301" s="14"/>
      <c r="B301" s="14"/>
      <c r="C301" s="40"/>
      <c r="D301" s="160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0"/>
      <c r="AR301" s="40"/>
      <c r="AS301" s="54"/>
      <c r="AT301" s="40"/>
      <c r="AU301" s="40"/>
      <c r="AV301" s="71"/>
      <c r="AW301" s="160"/>
      <c r="AX301" s="3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45" customHeight="1">
      <c r="A302" s="14"/>
      <c r="B302" s="14"/>
      <c r="C302" s="40"/>
      <c r="D302" s="160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0"/>
      <c r="AR302" s="40"/>
      <c r="AS302" s="54"/>
      <c r="AT302" s="40"/>
      <c r="AU302" s="40"/>
      <c r="AV302" s="71"/>
      <c r="AW302" s="160"/>
      <c r="AX302" s="3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45" customHeight="1">
      <c r="A303" s="14"/>
      <c r="B303" s="14"/>
      <c r="C303" s="40"/>
      <c r="D303" s="160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0"/>
      <c r="AR303" s="40"/>
      <c r="AS303" s="54"/>
      <c r="AT303" s="40"/>
      <c r="AU303" s="40"/>
      <c r="AV303" s="71"/>
      <c r="AW303" s="160"/>
      <c r="AX303" s="3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45" customHeight="1">
      <c r="A304" s="14"/>
      <c r="B304" s="14"/>
      <c r="C304" s="40"/>
      <c r="D304" s="160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0"/>
      <c r="AR304" s="40"/>
      <c r="AS304" s="54"/>
      <c r="AT304" s="40"/>
      <c r="AU304" s="40"/>
      <c r="AV304" s="71"/>
      <c r="AW304" s="160"/>
      <c r="AX304" s="3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45" customHeight="1">
      <c r="A305" s="14"/>
      <c r="B305" s="14"/>
      <c r="C305" s="40"/>
      <c r="D305" s="160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0"/>
      <c r="AR305" s="40"/>
      <c r="AS305" s="54"/>
      <c r="AT305" s="40"/>
      <c r="AU305" s="40"/>
      <c r="AV305" s="71"/>
      <c r="AW305" s="160"/>
      <c r="AX305" s="3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45" customHeight="1">
      <c r="A306" s="14"/>
      <c r="B306" s="14"/>
      <c r="C306" s="40"/>
      <c r="D306" s="160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0"/>
      <c r="AR306" s="40"/>
      <c r="AS306" s="54"/>
      <c r="AT306" s="40"/>
      <c r="AU306" s="40"/>
      <c r="AV306" s="71"/>
      <c r="AW306" s="160"/>
      <c r="AX306" s="3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45" customHeight="1">
      <c r="A307" s="14"/>
      <c r="B307" s="14"/>
      <c r="C307" s="40"/>
      <c r="D307" s="160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0"/>
      <c r="AR307" s="40"/>
      <c r="AS307" s="54"/>
      <c r="AT307" s="40"/>
      <c r="AU307" s="40"/>
      <c r="AV307" s="71"/>
      <c r="AW307" s="160"/>
      <c r="AX307" s="3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45" customHeight="1">
      <c r="A308" s="14"/>
      <c r="B308" s="14"/>
      <c r="C308" s="40"/>
      <c r="D308" s="160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0"/>
      <c r="AR308" s="40"/>
      <c r="AS308" s="54"/>
      <c r="AT308" s="40"/>
      <c r="AU308" s="40"/>
      <c r="AV308" s="71"/>
      <c r="AW308" s="160"/>
      <c r="AX308" s="3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45" customHeight="1">
      <c r="A309" s="14"/>
      <c r="B309" s="14"/>
      <c r="C309" s="40"/>
      <c r="D309" s="160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0"/>
      <c r="AR309" s="40"/>
      <c r="AS309" s="54"/>
      <c r="AT309" s="40"/>
      <c r="AU309" s="40"/>
      <c r="AV309" s="71"/>
      <c r="AW309" s="160"/>
      <c r="AX309" s="3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45" customHeight="1">
      <c r="A310" s="14"/>
      <c r="B310" s="14"/>
      <c r="C310" s="40"/>
      <c r="D310" s="160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0"/>
      <c r="AR310" s="40"/>
      <c r="AS310" s="54"/>
      <c r="AT310" s="40"/>
      <c r="AU310" s="40"/>
      <c r="AV310" s="71"/>
      <c r="AW310" s="160"/>
      <c r="AX310" s="3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45" customHeight="1">
      <c r="A311" s="14"/>
      <c r="B311" s="14"/>
      <c r="C311" s="40"/>
      <c r="D311" s="160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0"/>
      <c r="AR311" s="40"/>
      <c r="AS311" s="54"/>
      <c r="AT311" s="40"/>
      <c r="AU311" s="40"/>
      <c r="AV311" s="71"/>
      <c r="AW311" s="160"/>
      <c r="AX311" s="3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45" customHeight="1">
      <c r="A312" s="14"/>
      <c r="B312" s="14"/>
      <c r="C312" s="40"/>
      <c r="D312" s="160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0"/>
      <c r="AR312" s="40"/>
      <c r="AS312" s="54"/>
      <c r="AT312" s="40"/>
      <c r="AU312" s="40"/>
      <c r="AV312" s="71"/>
      <c r="AW312" s="160"/>
      <c r="AX312" s="3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45" customHeight="1">
      <c r="A313" s="14"/>
      <c r="B313" s="14"/>
      <c r="C313" s="40"/>
      <c r="D313" s="160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0"/>
      <c r="AR313" s="40"/>
      <c r="AS313" s="54"/>
      <c r="AT313" s="40"/>
      <c r="AU313" s="40"/>
      <c r="AV313" s="71"/>
      <c r="AW313" s="160"/>
      <c r="AX313" s="3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45" customHeight="1">
      <c r="A314" s="14"/>
      <c r="B314" s="14"/>
      <c r="C314" s="40"/>
      <c r="D314" s="160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0"/>
      <c r="AR314" s="40"/>
      <c r="AS314" s="54"/>
      <c r="AT314" s="40"/>
      <c r="AU314" s="40"/>
      <c r="AV314" s="71"/>
      <c r="AW314" s="160"/>
      <c r="AX314" s="3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45" customHeight="1">
      <c r="A315" s="14"/>
      <c r="B315" s="14"/>
      <c r="C315" s="40"/>
      <c r="D315" s="160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0"/>
      <c r="AR315" s="40"/>
      <c r="AS315" s="54"/>
      <c r="AT315" s="40"/>
      <c r="AU315" s="40"/>
      <c r="AV315" s="71"/>
      <c r="AW315" s="160"/>
      <c r="AX315" s="3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45" customHeight="1">
      <c r="A316" s="14"/>
      <c r="B316" s="14"/>
      <c r="C316" s="40"/>
      <c r="D316" s="160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0"/>
      <c r="AR316" s="40"/>
      <c r="AS316" s="54"/>
      <c r="AT316" s="40"/>
      <c r="AU316" s="40"/>
      <c r="AV316" s="71"/>
      <c r="AW316" s="160"/>
      <c r="AX316" s="3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45" customHeight="1">
      <c r="A317" s="14"/>
      <c r="B317" s="14"/>
      <c r="C317" s="40"/>
      <c r="D317" s="160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0"/>
      <c r="AR317" s="40"/>
      <c r="AS317" s="54"/>
      <c r="AT317" s="40"/>
      <c r="AU317" s="40"/>
      <c r="AV317" s="71"/>
      <c r="AW317" s="160"/>
      <c r="AX317" s="3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45" customHeight="1">
      <c r="A318" s="14"/>
      <c r="B318" s="14"/>
      <c r="C318" s="40"/>
      <c r="D318" s="160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0"/>
      <c r="AR318" s="40"/>
      <c r="AS318" s="54"/>
      <c r="AT318" s="40"/>
      <c r="AU318" s="40"/>
      <c r="AV318" s="71"/>
      <c r="AW318" s="160"/>
      <c r="AX318" s="3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45" customHeight="1">
      <c r="A319" s="14"/>
      <c r="B319" s="14"/>
      <c r="C319" s="40"/>
      <c r="D319" s="160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0"/>
      <c r="AR319" s="40"/>
      <c r="AS319" s="54"/>
      <c r="AT319" s="40"/>
      <c r="AU319" s="40"/>
      <c r="AV319" s="71"/>
      <c r="AW319" s="160"/>
      <c r="AX319" s="3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45" customHeight="1">
      <c r="A320" s="14"/>
      <c r="B320" s="14"/>
      <c r="C320" s="40"/>
      <c r="D320" s="160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0"/>
      <c r="AR320" s="40"/>
      <c r="AS320" s="54"/>
      <c r="AT320" s="40"/>
      <c r="AU320" s="40"/>
      <c r="AV320" s="71"/>
      <c r="AW320" s="160"/>
      <c r="AX320" s="3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45" customHeight="1">
      <c r="A321" s="14"/>
      <c r="B321" s="14"/>
      <c r="C321" s="40"/>
      <c r="D321" s="160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0"/>
      <c r="AR321" s="40"/>
      <c r="AS321" s="54"/>
      <c r="AT321" s="40"/>
      <c r="AU321" s="40"/>
      <c r="AV321" s="71"/>
      <c r="AW321" s="160"/>
      <c r="AX321" s="3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45" customHeight="1">
      <c r="A322" s="14"/>
      <c r="B322" s="14"/>
      <c r="C322" s="40"/>
      <c r="D322" s="160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0"/>
      <c r="AR322" s="40"/>
      <c r="AS322" s="54"/>
      <c r="AT322" s="40"/>
      <c r="AU322" s="40"/>
      <c r="AV322" s="71"/>
      <c r="AW322" s="160"/>
      <c r="AX322" s="3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45" customHeight="1">
      <c r="A323" s="14"/>
      <c r="B323" s="14"/>
      <c r="C323" s="40"/>
      <c r="D323" s="160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0"/>
      <c r="AR323" s="40"/>
      <c r="AS323" s="54"/>
      <c r="AT323" s="40"/>
      <c r="AU323" s="40"/>
      <c r="AV323" s="71"/>
      <c r="AW323" s="160"/>
      <c r="AX323" s="3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45" customHeight="1">
      <c r="A324" s="14"/>
      <c r="B324" s="14"/>
      <c r="C324" s="40"/>
      <c r="D324" s="160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0"/>
      <c r="AR324" s="40"/>
      <c r="AS324" s="54"/>
      <c r="AT324" s="40"/>
      <c r="AU324" s="40"/>
      <c r="AV324" s="71"/>
      <c r="AW324" s="160"/>
      <c r="AX324" s="3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45" customHeight="1">
      <c r="A325" s="14"/>
      <c r="B325" s="14"/>
      <c r="C325" s="40"/>
      <c r="D325" s="160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0"/>
      <c r="AR325" s="40"/>
      <c r="AS325" s="54"/>
      <c r="AT325" s="40"/>
      <c r="AU325" s="40"/>
      <c r="AV325" s="71"/>
      <c r="AW325" s="160"/>
      <c r="AX325" s="3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45" customHeight="1">
      <c r="A326" s="14"/>
      <c r="B326" s="14"/>
      <c r="C326" s="40"/>
      <c r="D326" s="160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0"/>
      <c r="AR326" s="40"/>
      <c r="AS326" s="54"/>
      <c r="AT326" s="40"/>
      <c r="AU326" s="40"/>
      <c r="AV326" s="71"/>
      <c r="AW326" s="160"/>
      <c r="AX326" s="3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45" customHeight="1">
      <c r="A327" s="14"/>
      <c r="B327" s="14"/>
      <c r="C327" s="40"/>
      <c r="D327" s="160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0"/>
      <c r="AR327" s="40"/>
      <c r="AS327" s="54"/>
      <c r="AT327" s="40"/>
      <c r="AU327" s="40"/>
      <c r="AV327" s="71"/>
      <c r="AW327" s="160"/>
      <c r="AX327" s="3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45" customHeight="1">
      <c r="A328" s="14"/>
      <c r="B328" s="14"/>
      <c r="C328" s="40"/>
      <c r="D328" s="160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0"/>
      <c r="AR328" s="40"/>
      <c r="AS328" s="54"/>
      <c r="AT328" s="40"/>
      <c r="AU328" s="40"/>
      <c r="AV328" s="71"/>
      <c r="AW328" s="160"/>
      <c r="AX328" s="3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45" customHeight="1">
      <c r="A329" s="14"/>
      <c r="B329" s="14"/>
      <c r="C329" s="40"/>
      <c r="D329" s="160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0"/>
      <c r="AR329" s="40"/>
      <c r="AS329" s="54"/>
      <c r="AT329" s="40"/>
      <c r="AU329" s="40"/>
      <c r="AV329" s="71"/>
      <c r="AW329" s="160"/>
      <c r="AX329" s="3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45" customHeight="1">
      <c r="A330" s="14"/>
      <c r="B330" s="14"/>
      <c r="C330" s="40"/>
      <c r="D330" s="160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0"/>
      <c r="AR330" s="40"/>
      <c r="AS330" s="54"/>
      <c r="AT330" s="40"/>
      <c r="AU330" s="40"/>
      <c r="AV330" s="71"/>
      <c r="AW330" s="160"/>
      <c r="AX330" s="3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45" customHeight="1">
      <c r="A331" s="14"/>
      <c r="B331" s="14"/>
      <c r="C331" s="40"/>
      <c r="D331" s="160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0"/>
      <c r="AR331" s="40"/>
      <c r="AS331" s="54"/>
      <c r="AT331" s="40"/>
      <c r="AU331" s="40"/>
      <c r="AV331" s="71"/>
      <c r="AW331" s="160"/>
      <c r="AX331" s="3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45" customHeight="1">
      <c r="A332" s="14"/>
      <c r="B332" s="14"/>
      <c r="C332" s="40"/>
      <c r="D332" s="160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0"/>
      <c r="AR332" s="40"/>
      <c r="AS332" s="54"/>
      <c r="AT332" s="40"/>
      <c r="AU332" s="40"/>
      <c r="AV332" s="71"/>
      <c r="AW332" s="160"/>
      <c r="AX332" s="3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45" customHeight="1">
      <c r="A333" s="14"/>
      <c r="B333" s="14"/>
      <c r="C333" s="40"/>
      <c r="D333" s="160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0"/>
      <c r="AR333" s="40"/>
      <c r="AS333" s="54"/>
      <c r="AT333" s="40"/>
      <c r="AU333" s="40"/>
      <c r="AV333" s="71"/>
      <c r="AW333" s="160"/>
      <c r="AX333" s="3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45" customHeight="1">
      <c r="A334" s="14"/>
      <c r="B334" s="14"/>
      <c r="C334" s="40"/>
      <c r="D334" s="160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0"/>
      <c r="AR334" s="40"/>
      <c r="AS334" s="54"/>
      <c r="AT334" s="40"/>
      <c r="AU334" s="40"/>
      <c r="AV334" s="71"/>
      <c r="AW334" s="160"/>
      <c r="AX334" s="3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45" customHeight="1">
      <c r="A335" s="14"/>
      <c r="B335" s="14"/>
      <c r="C335" s="40"/>
      <c r="D335" s="160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0"/>
      <c r="AR335" s="40"/>
      <c r="AS335" s="54"/>
      <c r="AT335" s="40"/>
      <c r="AU335" s="40"/>
      <c r="AV335" s="71"/>
      <c r="AW335" s="160"/>
      <c r="AX335" s="3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45" customHeight="1">
      <c r="A336" s="14"/>
      <c r="B336" s="14"/>
      <c r="C336" s="40"/>
      <c r="D336" s="160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0"/>
      <c r="AR336" s="40"/>
      <c r="AS336" s="54"/>
      <c r="AT336" s="40"/>
      <c r="AU336" s="40"/>
      <c r="AV336" s="71"/>
      <c r="AW336" s="160"/>
      <c r="AX336" s="3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45" customHeight="1">
      <c r="A337" s="14"/>
      <c r="B337" s="14"/>
      <c r="C337" s="40"/>
      <c r="D337" s="160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0"/>
      <c r="AR337" s="40"/>
      <c r="AS337" s="54"/>
      <c r="AT337" s="40"/>
      <c r="AU337" s="40"/>
      <c r="AV337" s="71"/>
      <c r="AW337" s="160"/>
      <c r="AX337" s="3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45" customHeight="1">
      <c r="A338" s="14"/>
      <c r="B338" s="14"/>
      <c r="C338" s="40"/>
      <c r="D338" s="160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0"/>
      <c r="AR338" s="40"/>
      <c r="AS338" s="54"/>
      <c r="AT338" s="40"/>
      <c r="AU338" s="40"/>
      <c r="AV338" s="71"/>
      <c r="AW338" s="160"/>
      <c r="AX338" s="3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45" customHeight="1">
      <c r="A339" s="14"/>
      <c r="B339" s="14"/>
      <c r="C339" s="40"/>
      <c r="D339" s="160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0"/>
      <c r="AR339" s="40"/>
      <c r="AS339" s="54"/>
      <c r="AT339" s="40"/>
      <c r="AU339" s="40"/>
      <c r="AV339" s="71"/>
      <c r="AW339" s="160"/>
      <c r="AX339" s="3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45" customHeight="1">
      <c r="A340" s="14"/>
      <c r="B340" s="14"/>
      <c r="C340" s="40"/>
      <c r="D340" s="160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0"/>
      <c r="AR340" s="40"/>
      <c r="AS340" s="54"/>
      <c r="AT340" s="40"/>
      <c r="AU340" s="40"/>
      <c r="AV340" s="71"/>
      <c r="AW340" s="160"/>
      <c r="AX340" s="3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45" customHeight="1">
      <c r="A341" s="14"/>
      <c r="B341" s="14"/>
      <c r="C341" s="40"/>
      <c r="D341" s="160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0"/>
      <c r="AR341" s="40"/>
      <c r="AS341" s="54"/>
      <c r="AT341" s="40"/>
      <c r="AU341" s="40"/>
      <c r="AV341" s="71"/>
      <c r="AW341" s="160"/>
      <c r="AX341" s="3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45" customHeight="1">
      <c r="A342" s="14"/>
      <c r="B342" s="14"/>
      <c r="C342" s="40"/>
      <c r="D342" s="160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0"/>
      <c r="AR342" s="40"/>
      <c r="AS342" s="54"/>
      <c r="AT342" s="40"/>
      <c r="AU342" s="40"/>
      <c r="AV342" s="71"/>
      <c r="AW342" s="160"/>
      <c r="AX342" s="3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45" customHeight="1">
      <c r="A343" s="14"/>
      <c r="B343" s="14"/>
      <c r="C343" s="40"/>
      <c r="D343" s="160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0"/>
      <c r="AR343" s="40"/>
      <c r="AS343" s="54"/>
      <c r="AT343" s="40"/>
      <c r="AU343" s="40"/>
      <c r="AV343" s="71"/>
      <c r="AW343" s="160"/>
      <c r="AX343" s="3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45" customHeight="1">
      <c r="A344" s="14"/>
      <c r="B344" s="14"/>
      <c r="C344" s="40"/>
      <c r="D344" s="160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0"/>
      <c r="AR344" s="40"/>
      <c r="AS344" s="54"/>
      <c r="AT344" s="40"/>
      <c r="AU344" s="40"/>
      <c r="AV344" s="71"/>
      <c r="AW344" s="160"/>
      <c r="AX344" s="3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45" customHeight="1">
      <c r="A345" s="14"/>
      <c r="B345" s="14"/>
      <c r="C345" s="40"/>
      <c r="D345" s="160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0"/>
      <c r="AR345" s="40"/>
      <c r="AS345" s="54"/>
      <c r="AT345" s="40"/>
      <c r="AU345" s="40"/>
      <c r="AV345" s="71"/>
      <c r="AW345" s="160"/>
      <c r="AX345" s="3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45" customHeight="1">
      <c r="A346" s="14"/>
      <c r="B346" s="14"/>
      <c r="C346" s="40"/>
      <c r="D346" s="160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0"/>
      <c r="AR346" s="40"/>
      <c r="AS346" s="54"/>
      <c r="AT346" s="40"/>
      <c r="AU346" s="40"/>
      <c r="AV346" s="71"/>
      <c r="AW346" s="160"/>
      <c r="AX346" s="3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45" customHeight="1">
      <c r="A347" s="14"/>
      <c r="B347" s="14"/>
      <c r="C347" s="40"/>
      <c r="D347" s="160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0"/>
      <c r="AR347" s="40"/>
      <c r="AS347" s="54"/>
      <c r="AT347" s="40"/>
      <c r="AU347" s="40"/>
      <c r="AV347" s="71"/>
      <c r="AW347" s="160"/>
      <c r="AX347" s="3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45" customHeight="1">
      <c r="A348" s="14"/>
      <c r="B348" s="14"/>
      <c r="C348" s="40"/>
      <c r="D348" s="160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0"/>
      <c r="AR348" s="40"/>
      <c r="AS348" s="54"/>
      <c r="AT348" s="40"/>
      <c r="AU348" s="40"/>
      <c r="AV348" s="71"/>
      <c r="AW348" s="160"/>
      <c r="AX348" s="3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45" customHeight="1">
      <c r="A349" s="14"/>
      <c r="B349" s="14"/>
      <c r="C349" s="40"/>
      <c r="D349" s="160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0"/>
      <c r="AR349" s="40"/>
      <c r="AS349" s="54"/>
      <c r="AT349" s="40"/>
      <c r="AU349" s="40"/>
      <c r="AV349" s="71"/>
      <c r="AW349" s="160"/>
      <c r="AX349" s="3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45" customHeight="1">
      <c r="A350" s="14"/>
      <c r="B350" s="14"/>
      <c r="C350" s="40"/>
      <c r="D350" s="160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0"/>
      <c r="AR350" s="40"/>
      <c r="AS350" s="54"/>
      <c r="AT350" s="40"/>
      <c r="AU350" s="40"/>
      <c r="AV350" s="71"/>
      <c r="AW350" s="160"/>
      <c r="AX350" s="3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45" customHeight="1">
      <c r="A351" s="14"/>
      <c r="B351" s="14"/>
      <c r="C351" s="40"/>
      <c r="D351" s="160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0"/>
      <c r="AR351" s="40"/>
      <c r="AS351" s="54"/>
      <c r="AT351" s="40"/>
      <c r="AU351" s="40"/>
      <c r="AV351" s="71"/>
      <c r="AW351" s="160"/>
      <c r="AX351" s="3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45" customHeight="1">
      <c r="A352" s="14"/>
      <c r="B352" s="14"/>
      <c r="C352" s="40"/>
      <c r="D352" s="160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0"/>
      <c r="AR352" s="40"/>
      <c r="AS352" s="54"/>
      <c r="AT352" s="40"/>
      <c r="AU352" s="40"/>
      <c r="AV352" s="71"/>
      <c r="AW352" s="160"/>
      <c r="AX352" s="3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45" customHeight="1">
      <c r="A353" s="14"/>
      <c r="B353" s="14"/>
      <c r="C353" s="40"/>
      <c r="D353" s="160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0"/>
      <c r="AR353" s="40"/>
      <c r="AS353" s="54"/>
      <c r="AT353" s="40"/>
      <c r="AU353" s="40"/>
      <c r="AV353" s="71"/>
      <c r="AW353" s="160"/>
      <c r="AX353" s="3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45" customHeight="1">
      <c r="A354" s="14"/>
      <c r="B354" s="14"/>
      <c r="C354" s="40"/>
      <c r="D354" s="160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0"/>
      <c r="AR354" s="40"/>
      <c r="AS354" s="54"/>
      <c r="AT354" s="40"/>
      <c r="AU354" s="40"/>
      <c r="AV354" s="71"/>
      <c r="AW354" s="160"/>
      <c r="AX354" s="3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45" customHeight="1">
      <c r="A355" s="14"/>
      <c r="B355" s="14"/>
      <c r="C355" s="40"/>
      <c r="D355" s="160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0"/>
      <c r="AR355" s="40"/>
      <c r="AS355" s="54"/>
      <c r="AT355" s="40"/>
      <c r="AU355" s="40"/>
      <c r="AV355" s="71"/>
      <c r="AW355" s="160"/>
      <c r="AX355" s="3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45" customHeight="1">
      <c r="A356" s="14"/>
      <c r="B356" s="14"/>
      <c r="C356" s="40"/>
      <c r="D356" s="160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0"/>
      <c r="AR356" s="40"/>
      <c r="AS356" s="54"/>
      <c r="AT356" s="40"/>
      <c r="AU356" s="40"/>
      <c r="AV356" s="71"/>
      <c r="AW356" s="160"/>
      <c r="AX356" s="3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45" customHeight="1">
      <c r="A357" s="14"/>
      <c r="B357" s="14"/>
      <c r="C357" s="40"/>
      <c r="D357" s="160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0"/>
      <c r="AR357" s="40"/>
      <c r="AS357" s="54"/>
      <c r="AT357" s="40"/>
      <c r="AU357" s="40"/>
      <c r="AV357" s="71"/>
      <c r="AW357" s="160"/>
      <c r="AX357" s="3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45" customHeight="1">
      <c r="A358" s="14"/>
      <c r="B358" s="14"/>
      <c r="C358" s="40"/>
      <c r="D358" s="160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0"/>
      <c r="AR358" s="40"/>
      <c r="AS358" s="54"/>
      <c r="AT358" s="40"/>
      <c r="AU358" s="40"/>
      <c r="AV358" s="71"/>
      <c r="AW358" s="160"/>
      <c r="AX358" s="3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45" customHeight="1">
      <c r="A359" s="14"/>
      <c r="B359" s="14"/>
      <c r="C359" s="40"/>
      <c r="D359" s="160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0"/>
      <c r="AR359" s="40"/>
      <c r="AS359" s="54"/>
      <c r="AT359" s="40"/>
      <c r="AU359" s="40"/>
      <c r="AV359" s="71"/>
      <c r="AW359" s="160"/>
      <c r="AX359" s="3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45" customHeight="1">
      <c r="A360" s="14"/>
      <c r="B360" s="14"/>
      <c r="C360" s="40"/>
      <c r="D360" s="160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0"/>
      <c r="AR360" s="40"/>
      <c r="AS360" s="54"/>
      <c r="AT360" s="40"/>
      <c r="AU360" s="40"/>
      <c r="AV360" s="71"/>
      <c r="AW360" s="160"/>
      <c r="AX360" s="3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45" customHeight="1">
      <c r="A361" s="14"/>
      <c r="B361" s="14"/>
      <c r="C361" s="40"/>
      <c r="D361" s="160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0"/>
      <c r="AR361" s="40"/>
      <c r="AS361" s="54"/>
      <c r="AT361" s="40"/>
      <c r="AU361" s="40"/>
      <c r="AV361" s="71"/>
      <c r="AW361" s="160"/>
      <c r="AX361" s="3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45" customHeight="1">
      <c r="A362" s="14"/>
      <c r="B362" s="14"/>
      <c r="C362" s="40"/>
      <c r="D362" s="160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0"/>
      <c r="AR362" s="40"/>
      <c r="AS362" s="54"/>
      <c r="AT362" s="40"/>
      <c r="AU362" s="40"/>
      <c r="AV362" s="71"/>
      <c r="AW362" s="160"/>
      <c r="AX362" s="3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45" customHeight="1">
      <c r="A363" s="14"/>
      <c r="B363" s="14"/>
      <c r="C363" s="40"/>
      <c r="D363" s="160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0"/>
      <c r="AR363" s="40"/>
      <c r="AS363" s="54"/>
      <c r="AT363" s="40"/>
      <c r="AU363" s="40"/>
      <c r="AV363" s="71"/>
      <c r="AW363" s="160"/>
      <c r="AX363" s="3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45" customHeight="1">
      <c r="A364" s="14"/>
      <c r="B364" s="14"/>
      <c r="C364" s="40"/>
      <c r="D364" s="160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0"/>
      <c r="AR364" s="40"/>
      <c r="AS364" s="54"/>
      <c r="AT364" s="40"/>
      <c r="AU364" s="40"/>
      <c r="AV364" s="71"/>
      <c r="AW364" s="160"/>
      <c r="AX364" s="3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45" customHeight="1">
      <c r="A365" s="14"/>
      <c r="B365" s="14"/>
      <c r="C365" s="40"/>
      <c r="D365" s="160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0"/>
      <c r="AR365" s="40"/>
      <c r="AS365" s="54"/>
      <c r="AT365" s="40"/>
      <c r="AU365" s="40"/>
      <c r="AV365" s="71"/>
      <c r="AW365" s="160"/>
      <c r="AX365" s="3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45" customHeight="1">
      <c r="A366" s="14"/>
      <c r="B366" s="14"/>
      <c r="C366" s="40"/>
      <c r="D366" s="160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0"/>
      <c r="AR366" s="40"/>
      <c r="AS366" s="54"/>
      <c r="AT366" s="40"/>
      <c r="AU366" s="40"/>
      <c r="AV366" s="71"/>
      <c r="AW366" s="160"/>
      <c r="AX366" s="3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45" customHeight="1">
      <c r="A367" s="14"/>
      <c r="B367" s="14"/>
      <c r="C367" s="40"/>
      <c r="D367" s="160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0"/>
      <c r="AR367" s="40"/>
      <c r="AS367" s="54"/>
      <c r="AT367" s="40"/>
      <c r="AU367" s="40"/>
      <c r="AV367" s="71"/>
      <c r="AW367" s="160"/>
      <c r="AX367" s="3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45" customHeight="1">
      <c r="A368" s="14"/>
      <c r="B368" s="14"/>
      <c r="C368" s="40"/>
      <c r="D368" s="160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0"/>
      <c r="AR368" s="40"/>
      <c r="AS368" s="54"/>
      <c r="AT368" s="40"/>
      <c r="AU368" s="40"/>
      <c r="AV368" s="71"/>
      <c r="AW368" s="160"/>
      <c r="AX368" s="3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45" customHeight="1">
      <c r="A369" s="14"/>
      <c r="B369" s="14"/>
      <c r="C369" s="40"/>
      <c r="D369" s="160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0"/>
      <c r="AR369" s="40"/>
      <c r="AS369" s="54"/>
      <c r="AT369" s="40"/>
      <c r="AU369" s="40"/>
      <c r="AV369" s="71"/>
      <c r="AW369" s="160"/>
      <c r="AX369" s="3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45" customHeight="1">
      <c r="A370" s="14"/>
      <c r="B370" s="14"/>
      <c r="C370" s="40"/>
      <c r="D370" s="160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0"/>
      <c r="AR370" s="40"/>
      <c r="AS370" s="54"/>
      <c r="AT370" s="40"/>
      <c r="AU370" s="40"/>
      <c r="AV370" s="71"/>
      <c r="AW370" s="160"/>
      <c r="AX370" s="3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45" customHeight="1">
      <c r="A371" s="14"/>
      <c r="B371" s="14"/>
      <c r="C371" s="40"/>
      <c r="D371" s="160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0"/>
      <c r="AR371" s="40"/>
      <c r="AS371" s="54"/>
      <c r="AT371" s="40"/>
      <c r="AU371" s="40"/>
      <c r="AV371" s="71"/>
      <c r="AW371" s="160"/>
      <c r="AX371" s="3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45" customHeight="1">
      <c r="A372" s="14"/>
      <c r="B372" s="14"/>
      <c r="C372" s="40"/>
      <c r="D372" s="160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0"/>
      <c r="AR372" s="40"/>
      <c r="AS372" s="54"/>
      <c r="AT372" s="40"/>
      <c r="AU372" s="40"/>
      <c r="AV372" s="71"/>
      <c r="AW372" s="160"/>
      <c r="AX372" s="3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45" customHeight="1">
      <c r="A373" s="14"/>
      <c r="B373" s="14"/>
      <c r="C373" s="40"/>
      <c r="D373" s="160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0"/>
      <c r="AR373" s="40"/>
      <c r="AS373" s="54"/>
      <c r="AT373" s="40"/>
      <c r="AU373" s="40"/>
      <c r="AV373" s="71"/>
      <c r="AW373" s="160"/>
      <c r="AX373" s="3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45" customHeight="1">
      <c r="A374" s="14"/>
      <c r="B374" s="14"/>
      <c r="C374" s="40"/>
      <c r="D374" s="160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0"/>
      <c r="AR374" s="40"/>
      <c r="AS374" s="54"/>
      <c r="AT374" s="40"/>
      <c r="AU374" s="40"/>
      <c r="AV374" s="71"/>
      <c r="AW374" s="160"/>
      <c r="AX374" s="3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45" customHeight="1">
      <c r="A375" s="14"/>
      <c r="B375" s="14"/>
      <c r="C375" s="40"/>
      <c r="D375" s="160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0"/>
      <c r="AR375" s="40"/>
      <c r="AS375" s="54"/>
      <c r="AT375" s="40"/>
      <c r="AU375" s="40"/>
      <c r="AV375" s="71"/>
      <c r="AW375" s="160"/>
      <c r="AX375" s="3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45" customHeight="1">
      <c r="A376" s="14"/>
      <c r="B376" s="14"/>
      <c r="C376" s="40"/>
      <c r="D376" s="160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0"/>
      <c r="AR376" s="40"/>
      <c r="AS376" s="54"/>
      <c r="AT376" s="40"/>
      <c r="AU376" s="40"/>
      <c r="AV376" s="71"/>
      <c r="AW376" s="160"/>
      <c r="AX376" s="3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45" customHeight="1">
      <c r="A377" s="14"/>
      <c r="B377" s="14"/>
      <c r="C377" s="40"/>
      <c r="D377" s="160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0"/>
      <c r="AR377" s="40"/>
      <c r="AS377" s="54"/>
      <c r="AT377" s="40"/>
      <c r="AU377" s="40"/>
      <c r="AV377" s="71"/>
      <c r="AW377" s="160"/>
      <c r="AX377" s="3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45" customHeight="1">
      <c r="A378" s="14"/>
      <c r="B378" s="14"/>
      <c r="C378" s="40"/>
      <c r="D378" s="160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0"/>
      <c r="AR378" s="40"/>
      <c r="AS378" s="54"/>
      <c r="AT378" s="40"/>
      <c r="AU378" s="40"/>
      <c r="AV378" s="71"/>
      <c r="AW378" s="160"/>
      <c r="AX378" s="3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45" customHeight="1">
      <c r="A379" s="14"/>
      <c r="B379" s="14"/>
      <c r="C379" s="40"/>
      <c r="D379" s="160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0"/>
      <c r="AR379" s="40"/>
      <c r="AS379" s="54"/>
      <c r="AT379" s="40"/>
      <c r="AU379" s="40"/>
      <c r="AV379" s="71"/>
      <c r="AW379" s="160"/>
      <c r="AX379" s="3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45" customHeight="1">
      <c r="A380" s="14"/>
      <c r="B380" s="14"/>
      <c r="C380" s="40"/>
      <c r="D380" s="160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0"/>
      <c r="AR380" s="40"/>
      <c r="AS380" s="54"/>
      <c r="AT380" s="40"/>
      <c r="AU380" s="40"/>
      <c r="AV380" s="71"/>
      <c r="AW380" s="160"/>
      <c r="AX380" s="3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45" customHeight="1">
      <c r="A381" s="14"/>
      <c r="B381" s="14"/>
      <c r="C381" s="40"/>
      <c r="D381" s="160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0"/>
      <c r="AR381" s="40"/>
      <c r="AS381" s="54"/>
      <c r="AT381" s="40"/>
      <c r="AU381" s="40"/>
      <c r="AV381" s="71"/>
      <c r="AW381" s="160"/>
      <c r="AX381" s="3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45" customHeight="1">
      <c r="A382" s="14"/>
      <c r="B382" s="14"/>
      <c r="C382" s="40"/>
      <c r="D382" s="160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0"/>
      <c r="AR382" s="40"/>
      <c r="AS382" s="54"/>
      <c r="AT382" s="40"/>
      <c r="AU382" s="40"/>
      <c r="AV382" s="71"/>
      <c r="AW382" s="160"/>
      <c r="AX382" s="3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45" customHeight="1">
      <c r="A383" s="14"/>
      <c r="B383" s="14"/>
      <c r="C383" s="40"/>
      <c r="D383" s="160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0"/>
      <c r="AR383" s="40"/>
      <c r="AS383" s="54"/>
      <c r="AT383" s="40"/>
      <c r="AU383" s="40"/>
      <c r="AV383" s="71"/>
      <c r="AW383" s="160"/>
      <c r="AX383" s="3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45" customHeight="1">
      <c r="A384" s="14"/>
      <c r="B384" s="14"/>
      <c r="C384" s="40"/>
      <c r="D384" s="160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0"/>
      <c r="AR384" s="40"/>
      <c r="AS384" s="54"/>
      <c r="AT384" s="40"/>
      <c r="AU384" s="40"/>
      <c r="AV384" s="71"/>
      <c r="AW384" s="160"/>
      <c r="AX384" s="3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45" customHeight="1">
      <c r="A385" s="14"/>
      <c r="B385" s="14"/>
      <c r="C385" s="40"/>
      <c r="D385" s="160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0"/>
      <c r="AR385" s="40"/>
      <c r="AS385" s="54"/>
      <c r="AT385" s="40"/>
      <c r="AU385" s="40"/>
      <c r="AV385" s="71"/>
      <c r="AW385" s="160"/>
      <c r="AX385" s="3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45" customHeight="1">
      <c r="A386" s="14"/>
      <c r="B386" s="14"/>
      <c r="C386" s="40"/>
      <c r="D386" s="160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0"/>
      <c r="AR386" s="40"/>
      <c r="AS386" s="54"/>
      <c r="AT386" s="40"/>
      <c r="AU386" s="40"/>
      <c r="AV386" s="71"/>
      <c r="AW386" s="160"/>
      <c r="AX386" s="3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45" customHeight="1">
      <c r="A387" s="14"/>
      <c r="B387" s="14"/>
      <c r="C387" s="40"/>
      <c r="D387" s="160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0"/>
      <c r="AR387" s="40"/>
      <c r="AS387" s="54"/>
      <c r="AT387" s="40"/>
      <c r="AU387" s="40"/>
      <c r="AV387" s="71"/>
      <c r="AW387" s="160"/>
      <c r="AX387" s="3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45" customHeight="1">
      <c r="A388" s="14"/>
      <c r="B388" s="14"/>
      <c r="C388" s="40"/>
      <c r="D388" s="160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0"/>
      <c r="AR388" s="40"/>
      <c r="AS388" s="54"/>
      <c r="AT388" s="40"/>
      <c r="AU388" s="40"/>
      <c r="AV388" s="71"/>
      <c r="AW388" s="160"/>
      <c r="AX388" s="3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45" customHeight="1">
      <c r="A389" s="14"/>
      <c r="B389" s="14"/>
      <c r="C389" s="40"/>
      <c r="D389" s="160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0"/>
      <c r="AR389" s="40"/>
      <c r="AS389" s="54"/>
      <c r="AT389" s="40"/>
      <c r="AU389" s="40"/>
      <c r="AV389" s="71"/>
      <c r="AW389" s="160"/>
      <c r="AX389" s="3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45" customHeight="1">
      <c r="A390" s="14"/>
      <c r="B390" s="14"/>
      <c r="C390" s="40"/>
      <c r="D390" s="160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0"/>
      <c r="AR390" s="40"/>
      <c r="AS390" s="54"/>
      <c r="AT390" s="40"/>
      <c r="AU390" s="40"/>
      <c r="AV390" s="71"/>
      <c r="AW390" s="160"/>
      <c r="AX390" s="3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45" customHeight="1">
      <c r="A391" s="14"/>
      <c r="B391" s="14"/>
      <c r="C391" s="40"/>
      <c r="D391" s="160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0"/>
      <c r="AR391" s="40"/>
      <c r="AS391" s="54"/>
      <c r="AT391" s="40"/>
      <c r="AU391" s="40"/>
      <c r="AV391" s="71"/>
      <c r="AW391" s="160"/>
      <c r="AX391" s="3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45" customHeight="1">
      <c r="A392" s="14"/>
      <c r="B392" s="14"/>
      <c r="C392" s="40"/>
      <c r="D392" s="160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0"/>
      <c r="AR392" s="40"/>
      <c r="AS392" s="54"/>
      <c r="AT392" s="40"/>
      <c r="AU392" s="40"/>
      <c r="AV392" s="71"/>
      <c r="AW392" s="160"/>
      <c r="AX392" s="3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45" customHeight="1">
      <c r="A393" s="14"/>
      <c r="B393" s="14"/>
      <c r="C393" s="40"/>
      <c r="D393" s="160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0"/>
      <c r="AR393" s="40"/>
      <c r="AS393" s="54"/>
      <c r="AT393" s="40"/>
      <c r="AU393" s="40"/>
      <c r="AV393" s="71"/>
      <c r="AW393" s="160"/>
      <c r="AX393" s="3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45" customHeight="1">
      <c r="A394" s="14"/>
      <c r="B394" s="14"/>
      <c r="C394" s="40"/>
      <c r="D394" s="160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0"/>
      <c r="AR394" s="40"/>
      <c r="AS394" s="54"/>
      <c r="AT394" s="40"/>
      <c r="AU394" s="40"/>
      <c r="AV394" s="71"/>
      <c r="AW394" s="160"/>
      <c r="AX394" s="3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45" customHeight="1">
      <c r="A395" s="14"/>
      <c r="B395" s="14"/>
      <c r="C395" s="40"/>
      <c r="D395" s="160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0"/>
      <c r="AR395" s="40"/>
      <c r="AS395" s="54"/>
      <c r="AT395" s="40"/>
      <c r="AU395" s="40"/>
      <c r="AV395" s="71"/>
      <c r="AW395" s="160"/>
      <c r="AX395" s="3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45" customHeight="1">
      <c r="A396" s="14"/>
      <c r="B396" s="14"/>
      <c r="C396" s="40"/>
      <c r="D396" s="160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0"/>
      <c r="AR396" s="40"/>
      <c r="AS396" s="54"/>
      <c r="AT396" s="40"/>
      <c r="AU396" s="40"/>
      <c r="AV396" s="71"/>
      <c r="AW396" s="160"/>
      <c r="AX396" s="3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45" customHeight="1">
      <c r="A397" s="14"/>
      <c r="B397" s="14"/>
      <c r="C397" s="40"/>
      <c r="D397" s="160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0"/>
      <c r="AR397" s="40"/>
      <c r="AS397" s="54"/>
      <c r="AT397" s="40"/>
      <c r="AU397" s="40"/>
      <c r="AV397" s="71"/>
      <c r="AW397" s="160"/>
      <c r="AX397" s="3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45" customHeight="1">
      <c r="A398" s="14"/>
      <c r="B398" s="14"/>
      <c r="C398" s="40"/>
      <c r="D398" s="160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0"/>
      <c r="AR398" s="40"/>
      <c r="AS398" s="54"/>
      <c r="AT398" s="40"/>
      <c r="AU398" s="40"/>
      <c r="AV398" s="71"/>
      <c r="AW398" s="160"/>
      <c r="AX398" s="3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45" customHeight="1">
      <c r="A399" s="14"/>
      <c r="B399" s="14"/>
      <c r="C399" s="40"/>
      <c r="D399" s="160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0"/>
      <c r="AR399" s="40"/>
      <c r="AS399" s="54"/>
      <c r="AT399" s="40"/>
      <c r="AU399" s="40"/>
      <c r="AV399" s="71"/>
      <c r="AW399" s="160"/>
      <c r="AX399" s="3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45" customHeight="1">
      <c r="A400" s="14"/>
      <c r="B400" s="14"/>
      <c r="C400" s="40"/>
      <c r="D400" s="160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0"/>
      <c r="AR400" s="40"/>
      <c r="AS400" s="54"/>
      <c r="AT400" s="40"/>
      <c r="AU400" s="40"/>
      <c r="AV400" s="71"/>
      <c r="AW400" s="160"/>
      <c r="AX400" s="3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45" customHeight="1">
      <c r="A401" s="14"/>
      <c r="B401" s="14"/>
      <c r="C401" s="40"/>
      <c r="D401" s="160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0"/>
      <c r="AR401" s="40"/>
      <c r="AS401" s="54"/>
      <c r="AT401" s="40"/>
      <c r="AU401" s="40"/>
      <c r="AV401" s="71"/>
      <c r="AW401" s="160"/>
      <c r="AX401" s="3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45" customHeight="1">
      <c r="A402" s="14"/>
      <c r="B402" s="14"/>
      <c r="C402" s="40"/>
      <c r="D402" s="160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0"/>
      <c r="AR402" s="40"/>
      <c r="AS402" s="54"/>
      <c r="AT402" s="40"/>
      <c r="AU402" s="40"/>
      <c r="AV402" s="71"/>
      <c r="AW402" s="160"/>
      <c r="AX402" s="3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45" customHeight="1">
      <c r="A403" s="14"/>
      <c r="B403" s="14"/>
      <c r="C403" s="40"/>
      <c r="D403" s="160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0"/>
      <c r="AR403" s="40"/>
      <c r="AS403" s="54"/>
      <c r="AT403" s="40"/>
      <c r="AU403" s="40"/>
      <c r="AV403" s="71"/>
      <c r="AW403" s="160"/>
      <c r="AX403" s="3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45" customHeight="1">
      <c r="A404" s="14"/>
      <c r="B404" s="14"/>
      <c r="C404" s="40"/>
      <c r="D404" s="160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0"/>
      <c r="AR404" s="40"/>
      <c r="AS404" s="54"/>
      <c r="AT404" s="40"/>
      <c r="AU404" s="40"/>
      <c r="AV404" s="71"/>
      <c r="AW404" s="160"/>
      <c r="AX404" s="3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45" customHeight="1">
      <c r="A405" s="14"/>
      <c r="B405" s="14"/>
      <c r="C405" s="40"/>
      <c r="D405" s="160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0"/>
      <c r="AR405" s="40"/>
      <c r="AS405" s="54"/>
      <c r="AT405" s="40"/>
      <c r="AU405" s="40"/>
      <c r="AV405" s="71"/>
      <c r="AW405" s="160"/>
      <c r="AX405" s="3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45" customHeight="1">
      <c r="A406" s="14"/>
      <c r="B406" s="14"/>
      <c r="C406" s="40"/>
      <c r="D406" s="160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0"/>
      <c r="AR406" s="40"/>
      <c r="AS406" s="54"/>
      <c r="AT406" s="40"/>
      <c r="AU406" s="40"/>
      <c r="AV406" s="71"/>
      <c r="AW406" s="160"/>
      <c r="AX406" s="3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45" customHeight="1">
      <c r="A407" s="14"/>
      <c r="B407" s="14"/>
      <c r="C407" s="40"/>
      <c r="D407" s="160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0"/>
      <c r="AR407" s="40"/>
      <c r="AS407" s="54"/>
      <c r="AT407" s="40"/>
      <c r="AU407" s="40"/>
      <c r="AV407" s="71"/>
      <c r="AW407" s="160"/>
      <c r="AX407" s="3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45" customHeight="1">
      <c r="A408" s="14"/>
      <c r="B408" s="14"/>
      <c r="C408" s="40"/>
      <c r="D408" s="160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0"/>
      <c r="AR408" s="40"/>
      <c r="AS408" s="54"/>
      <c r="AT408" s="40"/>
      <c r="AU408" s="40"/>
      <c r="AV408" s="71"/>
      <c r="AW408" s="160"/>
      <c r="AX408" s="3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45" customHeight="1">
      <c r="A409" s="14"/>
      <c r="B409" s="14"/>
      <c r="C409" s="40"/>
      <c r="D409" s="160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0"/>
      <c r="AR409" s="40"/>
      <c r="AS409" s="54"/>
      <c r="AT409" s="40"/>
      <c r="AU409" s="40"/>
      <c r="AV409" s="71"/>
      <c r="AW409" s="160"/>
      <c r="AX409" s="3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45" customHeight="1">
      <c r="A410" s="14"/>
      <c r="B410" s="14"/>
      <c r="C410" s="40"/>
      <c r="D410" s="160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0"/>
      <c r="AR410" s="40"/>
      <c r="AS410" s="54"/>
      <c r="AT410" s="40"/>
      <c r="AU410" s="40"/>
      <c r="AV410" s="71"/>
      <c r="AW410" s="160"/>
      <c r="AX410" s="3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45" customHeight="1">
      <c r="A411" s="14"/>
      <c r="B411" s="14"/>
      <c r="C411" s="40"/>
      <c r="D411" s="160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0"/>
      <c r="AR411" s="40"/>
      <c r="AS411" s="54"/>
      <c r="AT411" s="40"/>
      <c r="AU411" s="40"/>
      <c r="AV411" s="71"/>
      <c r="AW411" s="160"/>
      <c r="AX411" s="3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45" customHeight="1">
      <c r="A412" s="14"/>
      <c r="B412" s="14"/>
      <c r="C412" s="40"/>
      <c r="D412" s="160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0"/>
      <c r="AR412" s="40"/>
      <c r="AS412" s="54"/>
      <c r="AT412" s="40"/>
      <c r="AU412" s="40"/>
      <c r="AV412" s="71"/>
      <c r="AW412" s="160"/>
      <c r="AX412" s="3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45" customHeight="1">
      <c r="A413" s="14"/>
      <c r="B413" s="14"/>
      <c r="C413" s="40"/>
      <c r="D413" s="160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0"/>
      <c r="AR413" s="40"/>
      <c r="AS413" s="54"/>
      <c r="AT413" s="40"/>
      <c r="AU413" s="40"/>
      <c r="AV413" s="71"/>
      <c r="AW413" s="160"/>
      <c r="AX413" s="3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45" customHeight="1">
      <c r="A414" s="14"/>
      <c r="B414" s="14"/>
      <c r="C414" s="40"/>
      <c r="D414" s="160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0"/>
      <c r="AR414" s="40"/>
      <c r="AS414" s="54"/>
      <c r="AT414" s="40"/>
      <c r="AU414" s="40"/>
      <c r="AV414" s="71"/>
      <c r="AW414" s="160"/>
      <c r="AX414" s="3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45" customHeight="1">
      <c r="A415" s="14"/>
      <c r="B415" s="14"/>
      <c r="C415" s="40"/>
      <c r="D415" s="160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0"/>
      <c r="AR415" s="40"/>
      <c r="AS415" s="54"/>
      <c r="AT415" s="40"/>
      <c r="AU415" s="40"/>
      <c r="AV415" s="71"/>
      <c r="AW415" s="160"/>
      <c r="AX415" s="3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45" customHeight="1">
      <c r="A416" s="14"/>
      <c r="B416" s="14"/>
      <c r="C416" s="40"/>
      <c r="D416" s="160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0"/>
      <c r="AR416" s="40"/>
      <c r="AS416" s="54"/>
      <c r="AT416" s="40"/>
      <c r="AU416" s="40"/>
      <c r="AV416" s="71"/>
      <c r="AW416" s="160"/>
      <c r="AX416" s="3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45" customHeight="1">
      <c r="A417" s="14"/>
      <c r="B417" s="14"/>
      <c r="C417" s="40"/>
      <c r="D417" s="160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0"/>
      <c r="AR417" s="40"/>
      <c r="AS417" s="54"/>
      <c r="AT417" s="40"/>
      <c r="AU417" s="40"/>
      <c r="AV417" s="71"/>
      <c r="AW417" s="160"/>
      <c r="AX417" s="3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45" customHeight="1">
      <c r="A418" s="14"/>
      <c r="B418" s="14"/>
      <c r="C418" s="40"/>
      <c r="D418" s="160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0"/>
      <c r="AR418" s="40"/>
      <c r="AS418" s="54"/>
      <c r="AT418" s="40"/>
      <c r="AU418" s="40"/>
      <c r="AV418" s="71"/>
      <c r="AW418" s="160"/>
      <c r="AX418" s="3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45" customHeight="1">
      <c r="A419" s="14"/>
      <c r="B419" s="14"/>
      <c r="C419" s="40"/>
      <c r="D419" s="160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0"/>
      <c r="AR419" s="40"/>
      <c r="AS419" s="54"/>
      <c r="AT419" s="40"/>
      <c r="AU419" s="40"/>
      <c r="AV419" s="71"/>
      <c r="AW419" s="160"/>
      <c r="AX419" s="3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45" customHeight="1">
      <c r="A420" s="14"/>
      <c r="B420" s="14"/>
      <c r="C420" s="40"/>
      <c r="D420" s="160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0"/>
      <c r="AR420" s="40"/>
      <c r="AS420" s="54"/>
      <c r="AT420" s="40"/>
      <c r="AU420" s="40"/>
      <c r="AV420" s="71"/>
      <c r="AW420" s="160"/>
      <c r="AX420" s="3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45" customHeight="1">
      <c r="A421" s="14"/>
      <c r="B421" s="14"/>
      <c r="C421" s="40"/>
      <c r="D421" s="160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0"/>
      <c r="AR421" s="40"/>
      <c r="AS421" s="54"/>
      <c r="AT421" s="40"/>
      <c r="AU421" s="40"/>
      <c r="AV421" s="71"/>
      <c r="AW421" s="160"/>
      <c r="AX421" s="3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45" customHeight="1">
      <c r="A422" s="14"/>
      <c r="B422" s="14"/>
      <c r="C422" s="40"/>
      <c r="D422" s="160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0"/>
      <c r="AR422" s="40"/>
      <c r="AS422" s="54"/>
      <c r="AT422" s="40"/>
      <c r="AU422" s="40"/>
      <c r="AV422" s="71"/>
      <c r="AW422" s="160"/>
      <c r="AX422" s="3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45" customHeight="1">
      <c r="A423" s="14"/>
      <c r="B423" s="14"/>
      <c r="C423" s="40"/>
      <c r="D423" s="160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0"/>
      <c r="AR423" s="40"/>
      <c r="AS423" s="54"/>
      <c r="AT423" s="40"/>
      <c r="AU423" s="40"/>
      <c r="AV423" s="71"/>
      <c r="AW423" s="160"/>
      <c r="AX423" s="3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45" customHeight="1">
      <c r="A424" s="14"/>
      <c r="B424" s="14"/>
      <c r="C424" s="40"/>
      <c r="D424" s="160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0"/>
      <c r="AR424" s="40"/>
      <c r="AS424" s="54"/>
      <c r="AT424" s="40"/>
      <c r="AU424" s="40"/>
      <c r="AV424" s="71"/>
      <c r="AW424" s="160"/>
      <c r="AX424" s="3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45" customHeight="1">
      <c r="A425" s="14"/>
      <c r="B425" s="14"/>
      <c r="C425" s="40"/>
      <c r="D425" s="160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0"/>
      <c r="AR425" s="40"/>
      <c r="AS425" s="54"/>
      <c r="AT425" s="40"/>
      <c r="AU425" s="40"/>
      <c r="AV425" s="71"/>
      <c r="AW425" s="160"/>
      <c r="AX425" s="3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45" customHeight="1">
      <c r="A426" s="14"/>
      <c r="B426" s="14"/>
      <c r="C426" s="40"/>
      <c r="D426" s="160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0"/>
      <c r="AR426" s="40"/>
      <c r="AS426" s="54"/>
      <c r="AT426" s="40"/>
      <c r="AU426" s="40"/>
      <c r="AV426" s="71"/>
      <c r="AW426" s="160"/>
      <c r="AX426" s="3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45" customHeight="1">
      <c r="A427" s="14"/>
      <c r="B427" s="14"/>
      <c r="C427" s="40"/>
      <c r="D427" s="160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0"/>
      <c r="AR427" s="40"/>
      <c r="AS427" s="54"/>
      <c r="AT427" s="40"/>
      <c r="AU427" s="40"/>
      <c r="AV427" s="71"/>
      <c r="AW427" s="160"/>
      <c r="AX427" s="3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45" customHeight="1">
      <c r="A428" s="14"/>
      <c r="B428" s="14"/>
      <c r="C428" s="40"/>
      <c r="D428" s="160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0"/>
      <c r="AR428" s="40"/>
      <c r="AS428" s="54"/>
      <c r="AT428" s="40"/>
      <c r="AU428" s="40"/>
      <c r="AV428" s="71"/>
      <c r="AW428" s="160"/>
      <c r="AX428" s="3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45" customHeight="1">
      <c r="A429" s="14"/>
      <c r="B429" s="14"/>
      <c r="C429" s="40"/>
      <c r="D429" s="160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0"/>
      <c r="AR429" s="40"/>
      <c r="AS429" s="54"/>
      <c r="AT429" s="40"/>
      <c r="AU429" s="40"/>
      <c r="AV429" s="71"/>
      <c r="AW429" s="160"/>
      <c r="AX429" s="3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45" customHeight="1">
      <c r="A430" s="14"/>
      <c r="B430" s="14"/>
      <c r="C430" s="40"/>
      <c r="D430" s="160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0"/>
      <c r="AR430" s="40"/>
      <c r="AS430" s="54"/>
      <c r="AT430" s="40"/>
      <c r="AU430" s="40"/>
      <c r="AV430" s="71"/>
      <c r="AW430" s="160"/>
      <c r="AX430" s="3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45" customHeight="1">
      <c r="A431" s="14"/>
      <c r="B431" s="14"/>
      <c r="C431" s="40"/>
      <c r="D431" s="160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0"/>
      <c r="AR431" s="40"/>
      <c r="AS431" s="54"/>
      <c r="AT431" s="40"/>
      <c r="AU431" s="40"/>
      <c r="AV431" s="71"/>
      <c r="AW431" s="160"/>
      <c r="AX431" s="3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45" customHeight="1">
      <c r="A432" s="14"/>
      <c r="B432" s="14"/>
      <c r="C432" s="40"/>
      <c r="D432" s="160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0"/>
      <c r="AR432" s="40"/>
      <c r="AS432" s="54"/>
      <c r="AT432" s="40"/>
      <c r="AU432" s="40"/>
      <c r="AV432" s="71"/>
      <c r="AW432" s="160"/>
      <c r="AX432" s="3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45" customHeight="1">
      <c r="A433" s="14"/>
      <c r="B433" s="14"/>
      <c r="C433" s="40"/>
      <c r="D433" s="160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0"/>
      <c r="AR433" s="40"/>
      <c r="AS433" s="54"/>
      <c r="AT433" s="40"/>
      <c r="AU433" s="40"/>
      <c r="AV433" s="71"/>
      <c r="AW433" s="160"/>
      <c r="AX433" s="3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45" customHeight="1">
      <c r="A434" s="14"/>
      <c r="B434" s="14"/>
      <c r="C434" s="40"/>
      <c r="D434" s="160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0"/>
      <c r="AR434" s="40"/>
      <c r="AS434" s="54"/>
      <c r="AT434" s="40"/>
      <c r="AU434" s="40"/>
      <c r="AV434" s="71"/>
      <c r="AW434" s="160"/>
      <c r="AX434" s="3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45" customHeight="1">
      <c r="A435" s="14"/>
      <c r="B435" s="14"/>
      <c r="C435" s="40"/>
      <c r="D435" s="160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0"/>
      <c r="AR435" s="40"/>
      <c r="AS435" s="54"/>
      <c r="AT435" s="40"/>
      <c r="AU435" s="40"/>
      <c r="AV435" s="71"/>
      <c r="AW435" s="160"/>
      <c r="AX435" s="3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45" customHeight="1">
      <c r="A436" s="14"/>
      <c r="B436" s="14"/>
      <c r="C436" s="40"/>
      <c r="D436" s="160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0"/>
      <c r="AR436" s="40"/>
      <c r="AS436" s="54"/>
      <c r="AT436" s="40"/>
      <c r="AU436" s="40"/>
      <c r="AV436" s="71"/>
      <c r="AW436" s="160"/>
      <c r="AX436" s="3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45" customHeight="1">
      <c r="A437" s="14"/>
      <c r="B437" s="14"/>
      <c r="C437" s="40"/>
      <c r="D437" s="160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0"/>
      <c r="AR437" s="40"/>
      <c r="AS437" s="54"/>
      <c r="AT437" s="40"/>
      <c r="AU437" s="40"/>
      <c r="AV437" s="71"/>
      <c r="AW437" s="160"/>
      <c r="AX437" s="3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45" customHeight="1">
      <c r="A438" s="14"/>
      <c r="B438" s="14"/>
      <c r="C438" s="40"/>
      <c r="D438" s="160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0"/>
      <c r="AR438" s="40"/>
      <c r="AS438" s="54"/>
      <c r="AT438" s="40"/>
      <c r="AU438" s="40"/>
      <c r="AV438" s="71"/>
      <c r="AW438" s="160"/>
      <c r="AX438" s="3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45" customHeight="1">
      <c r="A439" s="14"/>
      <c r="B439" s="14"/>
      <c r="C439" s="40"/>
      <c r="D439" s="160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0"/>
      <c r="AR439" s="40"/>
      <c r="AS439" s="54"/>
      <c r="AT439" s="40"/>
      <c r="AU439" s="40"/>
      <c r="AV439" s="71"/>
      <c r="AW439" s="160"/>
      <c r="AX439" s="3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45" customHeight="1">
      <c r="A440" s="14"/>
      <c r="B440" s="14"/>
      <c r="C440" s="40"/>
      <c r="D440" s="160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0"/>
      <c r="AR440" s="40"/>
      <c r="AS440" s="54"/>
      <c r="AT440" s="40"/>
      <c r="AU440" s="40"/>
      <c r="AV440" s="71"/>
      <c r="AW440" s="160"/>
      <c r="AX440" s="3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45" customHeight="1">
      <c r="A441" s="14"/>
      <c r="B441" s="14"/>
      <c r="C441" s="40"/>
      <c r="D441" s="160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0"/>
      <c r="AR441" s="40"/>
      <c r="AS441" s="54"/>
      <c r="AT441" s="40"/>
      <c r="AU441" s="40"/>
      <c r="AV441" s="71"/>
      <c r="AW441" s="160"/>
      <c r="AX441" s="3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45" customHeight="1">
      <c r="A442" s="14"/>
      <c r="B442" s="14"/>
      <c r="C442" s="40"/>
      <c r="D442" s="160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0"/>
      <c r="AR442" s="40"/>
      <c r="AS442" s="54"/>
      <c r="AT442" s="40"/>
      <c r="AU442" s="40"/>
      <c r="AV442" s="71"/>
      <c r="AW442" s="160"/>
      <c r="AX442" s="3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45" customHeight="1">
      <c r="A443" s="14"/>
      <c r="B443" s="14"/>
      <c r="C443" s="40"/>
      <c r="D443" s="160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0"/>
      <c r="AR443" s="40"/>
      <c r="AS443" s="54"/>
      <c r="AT443" s="40"/>
      <c r="AU443" s="40"/>
      <c r="AV443" s="71"/>
      <c r="AW443" s="160"/>
      <c r="AX443" s="3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45" customHeight="1">
      <c r="A444" s="14"/>
      <c r="B444" s="14"/>
      <c r="C444" s="40"/>
      <c r="D444" s="160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0"/>
      <c r="AR444" s="40"/>
      <c r="AS444" s="54"/>
      <c r="AT444" s="40"/>
      <c r="AU444" s="40"/>
      <c r="AV444" s="71"/>
      <c r="AW444" s="160"/>
      <c r="AX444" s="3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45" customHeight="1">
      <c r="A445" s="14"/>
      <c r="B445" s="14"/>
      <c r="C445" s="40"/>
      <c r="D445" s="160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0"/>
      <c r="AR445" s="40"/>
      <c r="AS445" s="54"/>
      <c r="AT445" s="40"/>
      <c r="AU445" s="40"/>
      <c r="AV445" s="71"/>
      <c r="AW445" s="160"/>
      <c r="AX445" s="3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45" customHeight="1">
      <c r="A446" s="14"/>
      <c r="B446" s="14"/>
      <c r="C446" s="40"/>
      <c r="D446" s="160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0"/>
      <c r="AR446" s="40"/>
      <c r="AS446" s="54"/>
      <c r="AT446" s="40"/>
      <c r="AU446" s="40"/>
      <c r="AV446" s="71"/>
      <c r="AW446" s="160"/>
      <c r="AX446" s="3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45" customHeight="1">
      <c r="A447" s="14"/>
      <c r="B447" s="14"/>
      <c r="C447" s="40"/>
      <c r="D447" s="160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0"/>
      <c r="AR447" s="40"/>
      <c r="AS447" s="54"/>
      <c r="AT447" s="40"/>
      <c r="AU447" s="40"/>
      <c r="AV447" s="71"/>
      <c r="AW447" s="160"/>
      <c r="AX447" s="3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45" customHeight="1">
      <c r="A448" s="14"/>
      <c r="B448" s="14"/>
      <c r="C448" s="40"/>
      <c r="D448" s="160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0"/>
      <c r="AR448" s="40"/>
      <c r="AS448" s="54"/>
      <c r="AT448" s="40"/>
      <c r="AU448" s="40"/>
      <c r="AV448" s="71"/>
      <c r="AW448" s="160"/>
      <c r="AX448" s="3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45" customHeight="1">
      <c r="A449" s="14"/>
      <c r="B449" s="14"/>
      <c r="C449" s="40"/>
      <c r="D449" s="160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0"/>
      <c r="AR449" s="40"/>
      <c r="AS449" s="54"/>
      <c r="AT449" s="40"/>
      <c r="AU449" s="40"/>
      <c r="AV449" s="71"/>
      <c r="AW449" s="160"/>
      <c r="AX449" s="3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45" customHeight="1">
      <c r="A450" s="14"/>
      <c r="B450" s="14"/>
      <c r="C450" s="40"/>
      <c r="D450" s="160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0"/>
      <c r="AR450" s="40"/>
      <c r="AS450" s="54"/>
      <c r="AT450" s="40"/>
      <c r="AU450" s="40"/>
      <c r="AV450" s="71"/>
      <c r="AW450" s="160"/>
      <c r="AX450" s="3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45" customHeight="1">
      <c r="A451" s="14"/>
      <c r="B451" s="14"/>
      <c r="C451" s="40"/>
      <c r="D451" s="160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0"/>
      <c r="AR451" s="40"/>
      <c r="AS451" s="54"/>
      <c r="AT451" s="40"/>
      <c r="AU451" s="40"/>
      <c r="AV451" s="71"/>
      <c r="AW451" s="160"/>
      <c r="AX451" s="3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45" customHeight="1">
      <c r="A452" s="14"/>
      <c r="B452" s="14"/>
      <c r="C452" s="40"/>
      <c r="D452" s="160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0"/>
      <c r="AR452" s="40"/>
      <c r="AS452" s="54"/>
      <c r="AT452" s="40"/>
      <c r="AU452" s="40"/>
      <c r="AV452" s="71"/>
      <c r="AW452" s="160"/>
      <c r="AX452" s="3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45" customHeight="1">
      <c r="A453" s="14"/>
      <c r="B453" s="14"/>
      <c r="C453" s="40"/>
      <c r="D453" s="160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0"/>
      <c r="AR453" s="40"/>
      <c r="AS453" s="54"/>
      <c r="AT453" s="40"/>
      <c r="AU453" s="40"/>
      <c r="AV453" s="71"/>
      <c r="AW453" s="160"/>
      <c r="AX453" s="3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45" customHeight="1">
      <c r="A454" s="14"/>
      <c r="B454" s="14"/>
      <c r="C454" s="40"/>
      <c r="D454" s="160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0"/>
      <c r="AR454" s="40"/>
      <c r="AS454" s="54"/>
      <c r="AT454" s="40"/>
      <c r="AU454" s="40"/>
      <c r="AV454" s="71"/>
      <c r="AW454" s="160"/>
      <c r="AX454" s="3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45" customHeight="1">
      <c r="A455" s="14"/>
      <c r="B455" s="14"/>
      <c r="C455" s="40"/>
      <c r="D455" s="160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0"/>
      <c r="AR455" s="40"/>
      <c r="AS455" s="54"/>
      <c r="AT455" s="40"/>
      <c r="AU455" s="40"/>
      <c r="AV455" s="71"/>
      <c r="AW455" s="160"/>
      <c r="AX455" s="3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45" customHeight="1">
      <c r="A456" s="14"/>
      <c r="B456" s="14"/>
      <c r="C456" s="40"/>
      <c r="D456" s="160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0"/>
      <c r="AR456" s="40"/>
      <c r="AS456" s="54"/>
      <c r="AT456" s="40"/>
      <c r="AU456" s="40"/>
      <c r="AV456" s="71"/>
      <c r="AW456" s="160"/>
      <c r="AX456" s="3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45" customHeight="1">
      <c r="A457" s="14"/>
      <c r="B457" s="14"/>
      <c r="C457" s="40"/>
      <c r="D457" s="160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0"/>
      <c r="AR457" s="40"/>
      <c r="AS457" s="54"/>
      <c r="AT457" s="40"/>
      <c r="AU457" s="40"/>
      <c r="AV457" s="71"/>
      <c r="AW457" s="160"/>
      <c r="AX457" s="3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45" customHeight="1">
      <c r="A458" s="14"/>
      <c r="B458" s="14"/>
      <c r="C458" s="40"/>
      <c r="D458" s="160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0"/>
      <c r="AR458" s="40"/>
      <c r="AS458" s="54"/>
      <c r="AT458" s="40"/>
      <c r="AU458" s="40"/>
      <c r="AV458" s="71"/>
      <c r="AW458" s="160"/>
      <c r="AX458" s="3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45" customHeight="1">
      <c r="A459" s="14"/>
      <c r="B459" s="14"/>
      <c r="C459" s="40"/>
      <c r="D459" s="160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0"/>
      <c r="AR459" s="40"/>
      <c r="AS459" s="54"/>
      <c r="AT459" s="40"/>
      <c r="AU459" s="40"/>
      <c r="AV459" s="71"/>
      <c r="AW459" s="160"/>
      <c r="AX459" s="3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45" customHeight="1">
      <c r="A460" s="14"/>
      <c r="B460" s="14"/>
      <c r="C460" s="40"/>
      <c r="D460" s="160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0"/>
      <c r="AR460" s="40"/>
      <c r="AS460" s="54"/>
      <c r="AT460" s="40"/>
      <c r="AU460" s="40"/>
      <c r="AV460" s="71"/>
      <c r="AW460" s="160"/>
      <c r="AX460" s="3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45" customHeight="1">
      <c r="A461" s="14"/>
      <c r="B461" s="14"/>
      <c r="C461" s="40"/>
      <c r="D461" s="160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0"/>
      <c r="AR461" s="40"/>
      <c r="AS461" s="54"/>
      <c r="AT461" s="40"/>
      <c r="AU461" s="40"/>
      <c r="AV461" s="71"/>
      <c r="AW461" s="160"/>
      <c r="AX461" s="3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45" customHeight="1">
      <c r="A462" s="14"/>
      <c r="B462" s="14"/>
      <c r="C462" s="40"/>
      <c r="D462" s="160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0"/>
      <c r="AR462" s="40"/>
      <c r="AS462" s="54"/>
      <c r="AT462" s="40"/>
      <c r="AU462" s="40"/>
      <c r="AV462" s="71"/>
      <c r="AW462" s="160"/>
      <c r="AX462" s="3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45" customHeight="1">
      <c r="A463" s="14"/>
      <c r="B463" s="14"/>
      <c r="C463" s="40"/>
      <c r="D463" s="160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0"/>
      <c r="AR463" s="40"/>
      <c r="AS463" s="54"/>
      <c r="AT463" s="40"/>
      <c r="AU463" s="40"/>
      <c r="AV463" s="71"/>
      <c r="AW463" s="160"/>
      <c r="AX463" s="3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45" customHeight="1">
      <c r="A464" s="14"/>
      <c r="B464" s="14"/>
      <c r="C464" s="40"/>
      <c r="D464" s="160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0"/>
      <c r="AR464" s="40"/>
      <c r="AS464" s="54"/>
      <c r="AT464" s="40"/>
      <c r="AU464" s="40"/>
      <c r="AV464" s="71"/>
      <c r="AW464" s="160"/>
      <c r="AX464" s="3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45" customHeight="1">
      <c r="A465" s="14"/>
      <c r="B465" s="14"/>
      <c r="C465" s="40"/>
      <c r="D465" s="160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0"/>
      <c r="AR465" s="40"/>
      <c r="AS465" s="54"/>
      <c r="AT465" s="40"/>
      <c r="AU465" s="40"/>
      <c r="AV465" s="71"/>
      <c r="AW465" s="160"/>
      <c r="AX465" s="3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45" customHeight="1">
      <c r="A466" s="14"/>
      <c r="B466" s="14"/>
      <c r="C466" s="40"/>
      <c r="D466" s="160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0"/>
      <c r="AR466" s="40"/>
      <c r="AS466" s="54"/>
      <c r="AT466" s="40"/>
      <c r="AU466" s="40"/>
      <c r="AV466" s="71"/>
      <c r="AW466" s="160"/>
      <c r="AX466" s="3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45" customHeight="1">
      <c r="A467" s="14"/>
      <c r="B467" s="14"/>
      <c r="C467" s="40"/>
      <c r="D467" s="160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0"/>
      <c r="AR467" s="40"/>
      <c r="AS467" s="54"/>
      <c r="AT467" s="40"/>
      <c r="AU467" s="40"/>
      <c r="AV467" s="71"/>
      <c r="AW467" s="160"/>
      <c r="AX467" s="3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45" customHeight="1">
      <c r="A468" s="14"/>
      <c r="B468" s="14"/>
      <c r="C468" s="40"/>
      <c r="D468" s="160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0"/>
      <c r="AR468" s="40"/>
      <c r="AS468" s="54"/>
      <c r="AT468" s="40"/>
      <c r="AU468" s="40"/>
      <c r="AV468" s="71"/>
      <c r="AW468" s="160"/>
      <c r="AX468" s="3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45" customHeight="1">
      <c r="A469" s="14"/>
      <c r="B469" s="14"/>
      <c r="C469" s="40"/>
      <c r="D469" s="160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0"/>
      <c r="AR469" s="40"/>
      <c r="AS469" s="54"/>
      <c r="AT469" s="40"/>
      <c r="AU469" s="40"/>
      <c r="AV469" s="71"/>
      <c r="AW469" s="160"/>
      <c r="AX469" s="3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45" customHeight="1">
      <c r="A470" s="14"/>
      <c r="B470" s="14"/>
      <c r="C470" s="40"/>
      <c r="D470" s="160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0"/>
      <c r="AR470" s="40"/>
      <c r="AS470" s="54"/>
      <c r="AT470" s="40"/>
      <c r="AU470" s="40"/>
      <c r="AV470" s="71"/>
      <c r="AW470" s="160"/>
      <c r="AX470" s="3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45" customHeight="1">
      <c r="A471" s="14"/>
      <c r="B471" s="14"/>
      <c r="C471" s="40"/>
      <c r="D471" s="160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0"/>
      <c r="AR471" s="40"/>
      <c r="AS471" s="54"/>
      <c r="AT471" s="40"/>
      <c r="AU471" s="40"/>
      <c r="AV471" s="71"/>
      <c r="AW471" s="160"/>
      <c r="AX471" s="3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45" customHeight="1">
      <c r="A472" s="14"/>
      <c r="B472" s="14"/>
      <c r="C472" s="40"/>
      <c r="D472" s="160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0"/>
      <c r="AR472" s="40"/>
      <c r="AS472" s="54"/>
      <c r="AT472" s="40"/>
      <c r="AU472" s="40"/>
      <c r="AV472" s="71"/>
      <c r="AW472" s="160"/>
      <c r="AX472" s="3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45" customHeight="1">
      <c r="A473" s="14"/>
      <c r="B473" s="14"/>
      <c r="C473" s="40"/>
      <c r="D473" s="160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0"/>
      <c r="AR473" s="40"/>
      <c r="AS473" s="54"/>
      <c r="AT473" s="40"/>
      <c r="AU473" s="40"/>
      <c r="AV473" s="71"/>
      <c r="AW473" s="160"/>
      <c r="AX473" s="3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45" customHeight="1">
      <c r="A474" s="14"/>
      <c r="B474" s="14"/>
      <c r="C474" s="40"/>
      <c r="D474" s="160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0"/>
      <c r="AR474" s="40"/>
      <c r="AS474" s="54"/>
      <c r="AT474" s="40"/>
      <c r="AU474" s="40"/>
      <c r="AV474" s="71"/>
      <c r="AW474" s="160"/>
      <c r="AX474" s="3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45" customHeight="1">
      <c r="A475" s="14"/>
      <c r="B475" s="14"/>
      <c r="C475" s="40"/>
      <c r="D475" s="160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0"/>
      <c r="AR475" s="40"/>
      <c r="AS475" s="54"/>
      <c r="AT475" s="40"/>
      <c r="AU475" s="40"/>
      <c r="AV475" s="71"/>
      <c r="AW475" s="160"/>
      <c r="AX475" s="3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45" customHeight="1">
      <c r="A476" s="14"/>
      <c r="B476" s="14"/>
      <c r="C476" s="40"/>
      <c r="D476" s="160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0"/>
      <c r="AR476" s="40"/>
      <c r="AS476" s="54"/>
      <c r="AT476" s="40"/>
      <c r="AU476" s="40"/>
      <c r="AV476" s="71"/>
      <c r="AW476" s="160"/>
      <c r="AX476" s="3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45" customHeight="1">
      <c r="A477" s="14"/>
      <c r="B477" s="14"/>
      <c r="C477" s="40"/>
      <c r="D477" s="160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0"/>
      <c r="AR477" s="40"/>
      <c r="AS477" s="54"/>
      <c r="AT477" s="40"/>
      <c r="AU477" s="40"/>
      <c r="AV477" s="71"/>
      <c r="AW477" s="160"/>
      <c r="AX477" s="3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45" customHeight="1">
      <c r="A478" s="14"/>
      <c r="B478" s="14"/>
      <c r="C478" s="40"/>
      <c r="D478" s="160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0"/>
      <c r="AR478" s="40"/>
      <c r="AS478" s="54"/>
      <c r="AT478" s="40"/>
      <c r="AU478" s="40"/>
      <c r="AV478" s="71"/>
      <c r="AW478" s="160"/>
      <c r="AX478" s="3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45" customHeight="1">
      <c r="A479" s="14"/>
      <c r="B479" s="14"/>
      <c r="C479" s="40"/>
      <c r="D479" s="160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0"/>
      <c r="AR479" s="40"/>
      <c r="AS479" s="54"/>
      <c r="AT479" s="40"/>
      <c r="AU479" s="40"/>
      <c r="AV479" s="71"/>
      <c r="AW479" s="160"/>
      <c r="AX479" s="3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45" customHeight="1">
      <c r="A480" s="14"/>
      <c r="B480" s="14"/>
      <c r="C480" s="40"/>
      <c r="D480" s="160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0"/>
      <c r="AR480" s="40"/>
      <c r="AS480" s="54"/>
      <c r="AT480" s="40"/>
      <c r="AU480" s="40"/>
      <c r="AV480" s="71"/>
      <c r="AW480" s="160"/>
      <c r="AX480" s="3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45" customHeight="1">
      <c r="A481" s="14"/>
      <c r="B481" s="14"/>
      <c r="C481" s="40"/>
      <c r="D481" s="160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0"/>
      <c r="AR481" s="40"/>
      <c r="AS481" s="54"/>
      <c r="AT481" s="40"/>
      <c r="AU481" s="40"/>
      <c r="AV481" s="71"/>
      <c r="AW481" s="160"/>
      <c r="AX481" s="3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45" customHeight="1">
      <c r="A482" s="14"/>
      <c r="B482" s="14"/>
      <c r="C482" s="40"/>
      <c r="D482" s="160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0"/>
      <c r="AR482" s="40"/>
      <c r="AS482" s="54"/>
      <c r="AT482" s="40"/>
      <c r="AU482" s="40"/>
      <c r="AV482" s="71"/>
      <c r="AW482" s="160"/>
      <c r="AX482" s="3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45" customHeight="1">
      <c r="A483" s="14"/>
      <c r="B483" s="14"/>
      <c r="C483" s="40"/>
      <c r="D483" s="160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0"/>
      <c r="AR483" s="40"/>
      <c r="AS483" s="54"/>
      <c r="AT483" s="40"/>
      <c r="AU483" s="40"/>
      <c r="AV483" s="71"/>
      <c r="AW483" s="160"/>
      <c r="AX483" s="3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45" customHeight="1">
      <c r="A484" s="14"/>
      <c r="B484" s="14"/>
      <c r="C484" s="40"/>
      <c r="D484" s="160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0"/>
      <c r="AR484" s="40"/>
      <c r="AS484" s="54"/>
      <c r="AT484" s="40"/>
      <c r="AU484" s="40"/>
      <c r="AV484" s="71"/>
      <c r="AW484" s="160"/>
      <c r="AX484" s="3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45" customHeight="1">
      <c r="A485" s="14"/>
      <c r="B485" s="14"/>
      <c r="C485" s="40"/>
      <c r="D485" s="160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0"/>
      <c r="AR485" s="40"/>
      <c r="AS485" s="54"/>
      <c r="AT485" s="40"/>
      <c r="AU485" s="40"/>
      <c r="AV485" s="71"/>
      <c r="AW485" s="160"/>
      <c r="AX485" s="3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45" customHeight="1">
      <c r="A486" s="14"/>
      <c r="B486" s="14"/>
      <c r="C486" s="40"/>
      <c r="D486" s="160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0"/>
      <c r="AR486" s="40"/>
      <c r="AS486" s="54"/>
      <c r="AT486" s="40"/>
      <c r="AU486" s="40"/>
      <c r="AV486" s="71"/>
      <c r="AW486" s="160"/>
      <c r="AX486" s="3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45" customHeight="1">
      <c r="A487" s="14"/>
      <c r="B487" s="14"/>
      <c r="C487" s="40"/>
      <c r="D487" s="160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0"/>
      <c r="AR487" s="40"/>
      <c r="AS487" s="54"/>
      <c r="AT487" s="40"/>
      <c r="AU487" s="40"/>
      <c r="AV487" s="71"/>
      <c r="AW487" s="160"/>
      <c r="AX487" s="3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45" customHeight="1">
      <c r="A488" s="14"/>
      <c r="B488" s="14"/>
      <c r="C488" s="40"/>
      <c r="D488" s="160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0"/>
      <c r="AR488" s="40"/>
      <c r="AS488" s="54"/>
      <c r="AT488" s="40"/>
      <c r="AU488" s="40"/>
      <c r="AV488" s="71"/>
      <c r="AW488" s="160"/>
      <c r="AX488" s="3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45" customHeight="1">
      <c r="A489" s="14"/>
      <c r="B489" s="14"/>
      <c r="C489" s="40"/>
      <c r="D489" s="160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0"/>
      <c r="AR489" s="40"/>
      <c r="AS489" s="54"/>
      <c r="AT489" s="40"/>
      <c r="AU489" s="40"/>
      <c r="AV489" s="71"/>
      <c r="AW489" s="160"/>
      <c r="AX489" s="3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45" customHeight="1">
      <c r="A490" s="14"/>
      <c r="B490" s="14"/>
      <c r="C490" s="40"/>
      <c r="D490" s="160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0"/>
      <c r="AR490" s="40"/>
      <c r="AS490" s="54"/>
      <c r="AT490" s="40"/>
      <c r="AU490" s="40"/>
      <c r="AV490" s="71"/>
      <c r="AW490" s="160"/>
      <c r="AX490" s="3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45" customHeight="1">
      <c r="A491" s="14"/>
      <c r="B491" s="14"/>
      <c r="C491" s="40"/>
      <c r="D491" s="160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0"/>
      <c r="AR491" s="40"/>
      <c r="AS491" s="54"/>
      <c r="AT491" s="40"/>
      <c r="AU491" s="40"/>
      <c r="AV491" s="71"/>
      <c r="AW491" s="160"/>
      <c r="AX491" s="3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45" customHeight="1">
      <c r="A492" s="14"/>
      <c r="B492" s="14"/>
      <c r="C492" s="40"/>
      <c r="D492" s="160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0"/>
      <c r="AR492" s="40"/>
      <c r="AS492" s="54"/>
      <c r="AT492" s="40"/>
      <c r="AU492" s="40"/>
      <c r="AV492" s="71"/>
      <c r="AW492" s="160"/>
      <c r="AX492" s="3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45" customHeight="1">
      <c r="A493" s="14"/>
      <c r="B493" s="14"/>
      <c r="C493" s="40"/>
      <c r="D493" s="160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0"/>
      <c r="AR493" s="40"/>
      <c r="AS493" s="54"/>
      <c r="AT493" s="40"/>
      <c r="AU493" s="40"/>
      <c r="AV493" s="71"/>
      <c r="AW493" s="160"/>
      <c r="AX493" s="3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45" customHeight="1">
      <c r="A494" s="14"/>
      <c r="B494" s="14"/>
      <c r="C494" s="40"/>
      <c r="D494" s="160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0"/>
      <c r="AR494" s="40"/>
      <c r="AS494" s="54"/>
      <c r="AT494" s="40"/>
      <c r="AU494" s="40"/>
      <c r="AV494" s="71"/>
      <c r="AW494" s="160"/>
      <c r="AX494" s="3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45" customHeight="1">
      <c r="A495" s="14"/>
      <c r="B495" s="14"/>
      <c r="C495" s="40"/>
      <c r="D495" s="160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0"/>
      <c r="AR495" s="40"/>
      <c r="AS495" s="54"/>
      <c r="AT495" s="40"/>
      <c r="AU495" s="40"/>
      <c r="AV495" s="71"/>
      <c r="AW495" s="160"/>
      <c r="AX495" s="3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45" customHeight="1">
      <c r="A496" s="14"/>
      <c r="B496" s="14"/>
      <c r="C496" s="40"/>
      <c r="D496" s="160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0"/>
      <c r="AR496" s="40"/>
      <c r="AS496" s="54"/>
      <c r="AT496" s="40"/>
      <c r="AU496" s="40"/>
      <c r="AV496" s="71"/>
      <c r="AW496" s="160"/>
      <c r="AX496" s="3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45" customHeight="1">
      <c r="A497" s="14"/>
      <c r="B497" s="14"/>
      <c r="C497" s="40"/>
      <c r="D497" s="160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0"/>
      <c r="AR497" s="40"/>
      <c r="AS497" s="54"/>
      <c r="AT497" s="40"/>
      <c r="AU497" s="40"/>
      <c r="AV497" s="71"/>
      <c r="AW497" s="160"/>
      <c r="AX497" s="3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45" customHeight="1">
      <c r="A498" s="14"/>
      <c r="B498" s="14"/>
      <c r="C498" s="40"/>
      <c r="D498" s="160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0"/>
      <c r="AR498" s="40"/>
      <c r="AS498" s="54"/>
      <c r="AT498" s="40"/>
      <c r="AU498" s="40"/>
      <c r="AV498" s="71"/>
      <c r="AW498" s="160"/>
      <c r="AX498" s="3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45" customHeight="1">
      <c r="A499" s="14"/>
      <c r="B499" s="14"/>
      <c r="C499" s="40"/>
      <c r="D499" s="160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0"/>
      <c r="AR499" s="40"/>
      <c r="AS499" s="54"/>
      <c r="AT499" s="40"/>
      <c r="AU499" s="40"/>
      <c r="AV499" s="71"/>
      <c r="AW499" s="160"/>
      <c r="AX499" s="3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45" customHeight="1">
      <c r="A500" s="14"/>
      <c r="B500" s="14"/>
      <c r="C500" s="40"/>
      <c r="D500" s="160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0"/>
      <c r="AR500" s="40"/>
      <c r="AS500" s="54"/>
      <c r="AT500" s="40"/>
      <c r="AU500" s="40"/>
      <c r="AV500" s="71"/>
      <c r="AW500" s="160"/>
      <c r="AX500" s="3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45" customHeight="1">
      <c r="A501" s="14"/>
      <c r="B501" s="14"/>
      <c r="C501" s="40"/>
      <c r="D501" s="160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0"/>
      <c r="AR501" s="40"/>
      <c r="AS501" s="54"/>
      <c r="AT501" s="40"/>
      <c r="AU501" s="40"/>
      <c r="AV501" s="71"/>
      <c r="AW501" s="160"/>
      <c r="AX501" s="3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45" customHeight="1">
      <c r="A502" s="14"/>
      <c r="B502" s="14"/>
      <c r="C502" s="40"/>
      <c r="D502" s="160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0"/>
      <c r="AR502" s="40"/>
      <c r="AS502" s="54"/>
      <c r="AT502" s="40"/>
      <c r="AU502" s="40"/>
      <c r="AV502" s="71"/>
      <c r="AW502" s="160"/>
      <c r="AX502" s="3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45" customHeight="1">
      <c r="A503" s="14"/>
      <c r="B503" s="14"/>
      <c r="C503" s="40"/>
      <c r="D503" s="160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0"/>
      <c r="AR503" s="40"/>
      <c r="AS503" s="54"/>
      <c r="AT503" s="40"/>
      <c r="AU503" s="40"/>
      <c r="AV503" s="71"/>
      <c r="AW503" s="160"/>
      <c r="AX503" s="3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45" customHeight="1">
      <c r="A504" s="14"/>
      <c r="B504" s="14"/>
      <c r="C504" s="40"/>
      <c r="D504" s="160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0"/>
      <c r="AR504" s="40"/>
      <c r="AS504" s="54"/>
      <c r="AT504" s="40"/>
      <c r="AU504" s="40"/>
      <c r="AV504" s="71"/>
      <c r="AW504" s="160"/>
      <c r="AX504" s="3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45" customHeight="1">
      <c r="A505" s="14"/>
      <c r="B505" s="14"/>
      <c r="C505" s="40"/>
      <c r="D505" s="160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0"/>
      <c r="AR505" s="40"/>
      <c r="AS505" s="54"/>
      <c r="AT505" s="40"/>
      <c r="AU505" s="40"/>
      <c r="AV505" s="71"/>
      <c r="AW505" s="160"/>
      <c r="AX505" s="3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45" customHeight="1">
      <c r="A506" s="14"/>
      <c r="B506" s="14"/>
      <c r="C506" s="40"/>
      <c r="D506" s="160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0"/>
      <c r="AR506" s="40"/>
      <c r="AS506" s="54"/>
      <c r="AT506" s="40"/>
      <c r="AU506" s="40"/>
      <c r="AV506" s="71"/>
      <c r="AW506" s="160"/>
      <c r="AX506" s="3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45" customHeight="1">
      <c r="A507" s="14"/>
      <c r="B507" s="14"/>
      <c r="C507" s="40"/>
      <c r="D507" s="160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0"/>
      <c r="AR507" s="40"/>
      <c r="AS507" s="54"/>
      <c r="AT507" s="40"/>
      <c r="AU507" s="40"/>
      <c r="AV507" s="71"/>
      <c r="AW507" s="160"/>
      <c r="AX507" s="3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45" customHeight="1">
      <c r="A508" s="14"/>
      <c r="B508" s="14"/>
      <c r="C508" s="40"/>
      <c r="D508" s="160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0"/>
      <c r="AR508" s="40"/>
      <c r="AS508" s="54"/>
      <c r="AT508" s="40"/>
      <c r="AU508" s="40"/>
      <c r="AV508" s="71"/>
      <c r="AW508" s="160"/>
      <c r="AX508" s="3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45" customHeight="1">
      <c r="A509" s="14"/>
      <c r="B509" s="14"/>
      <c r="C509" s="40"/>
      <c r="D509" s="160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0"/>
      <c r="AR509" s="40"/>
      <c r="AS509" s="54"/>
      <c r="AT509" s="40"/>
      <c r="AU509" s="40"/>
      <c r="AV509" s="71"/>
      <c r="AW509" s="160"/>
      <c r="AX509" s="3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45" customHeight="1">
      <c r="A510" s="14"/>
      <c r="B510" s="14"/>
      <c r="C510" s="40"/>
      <c r="D510" s="160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0"/>
      <c r="AR510" s="40"/>
      <c r="AS510" s="54"/>
      <c r="AT510" s="40"/>
      <c r="AU510" s="40"/>
      <c r="AV510" s="71"/>
      <c r="AW510" s="160"/>
      <c r="AX510" s="3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45" customHeight="1">
      <c r="A511" s="14"/>
      <c r="B511" s="14"/>
      <c r="C511" s="40"/>
      <c r="D511" s="160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0"/>
      <c r="AR511" s="40"/>
      <c r="AS511" s="54"/>
      <c r="AT511" s="40"/>
      <c r="AU511" s="40"/>
      <c r="AV511" s="71"/>
      <c r="AW511" s="160"/>
      <c r="AX511" s="3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45" customHeight="1">
      <c r="A512" s="14"/>
      <c r="B512" s="14"/>
      <c r="C512" s="40"/>
      <c r="D512" s="160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0"/>
      <c r="AR512" s="40"/>
      <c r="AS512" s="54"/>
      <c r="AT512" s="40"/>
      <c r="AU512" s="40"/>
      <c r="AV512" s="71"/>
      <c r="AW512" s="160"/>
      <c r="AX512" s="3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45" customHeight="1">
      <c r="A513" s="14"/>
      <c r="B513" s="14"/>
      <c r="C513" s="40"/>
      <c r="D513" s="160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0"/>
      <c r="AR513" s="40"/>
      <c r="AS513" s="54"/>
      <c r="AT513" s="40"/>
      <c r="AU513" s="40"/>
      <c r="AV513" s="71"/>
      <c r="AW513" s="160"/>
      <c r="AX513" s="3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45" customHeight="1">
      <c r="A514" s="14"/>
      <c r="B514" s="14"/>
      <c r="C514" s="40"/>
      <c r="D514" s="160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0"/>
      <c r="AR514" s="40"/>
      <c r="AS514" s="54"/>
      <c r="AT514" s="40"/>
      <c r="AU514" s="40"/>
      <c r="AV514" s="71"/>
      <c r="AW514" s="160"/>
      <c r="AX514" s="3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45" customHeight="1">
      <c r="A515" s="14"/>
      <c r="B515" s="14"/>
      <c r="C515" s="40"/>
      <c r="D515" s="160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0"/>
      <c r="AR515" s="40"/>
      <c r="AS515" s="54"/>
      <c r="AT515" s="40"/>
      <c r="AU515" s="40"/>
      <c r="AV515" s="71"/>
      <c r="AW515" s="160"/>
      <c r="AX515" s="3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45" customHeight="1">
      <c r="A516" s="14"/>
      <c r="B516" s="14"/>
      <c r="C516" s="40"/>
      <c r="D516" s="160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0"/>
      <c r="AR516" s="40"/>
      <c r="AS516" s="54"/>
      <c r="AT516" s="40"/>
      <c r="AU516" s="40"/>
      <c r="AV516" s="71"/>
      <c r="AW516" s="160"/>
      <c r="AX516" s="3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45" customHeight="1">
      <c r="A517" s="14"/>
      <c r="B517" s="14"/>
      <c r="C517" s="40"/>
      <c r="D517" s="160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0"/>
      <c r="AR517" s="40"/>
      <c r="AS517" s="54"/>
      <c r="AT517" s="40"/>
      <c r="AU517" s="40"/>
      <c r="AV517" s="71"/>
      <c r="AW517" s="160"/>
      <c r="AX517" s="3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45" customHeight="1">
      <c r="A518" s="14"/>
      <c r="B518" s="14"/>
      <c r="C518" s="40"/>
      <c r="D518" s="160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0"/>
      <c r="AR518" s="40"/>
      <c r="AS518" s="54"/>
      <c r="AT518" s="40"/>
      <c r="AU518" s="40"/>
      <c r="AV518" s="71"/>
      <c r="AW518" s="160"/>
      <c r="AX518" s="3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45" customHeight="1">
      <c r="A519" s="14"/>
      <c r="B519" s="14"/>
      <c r="C519" s="40"/>
      <c r="D519" s="160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0"/>
      <c r="AR519" s="40"/>
      <c r="AS519" s="54"/>
      <c r="AT519" s="40"/>
      <c r="AU519" s="40"/>
      <c r="AV519" s="71"/>
      <c r="AW519" s="160"/>
      <c r="AX519" s="3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45" customHeight="1">
      <c r="A520" s="14"/>
      <c r="B520" s="14"/>
      <c r="C520" s="40"/>
      <c r="D520" s="160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0"/>
      <c r="AR520" s="40"/>
      <c r="AS520" s="54"/>
      <c r="AT520" s="40"/>
      <c r="AU520" s="40"/>
      <c r="AV520" s="71"/>
      <c r="AW520" s="160"/>
      <c r="AX520" s="3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45" customHeight="1">
      <c r="A521" s="14"/>
      <c r="B521" s="14"/>
      <c r="C521" s="40"/>
      <c r="D521" s="160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0"/>
      <c r="AR521" s="40"/>
      <c r="AS521" s="54"/>
      <c r="AT521" s="40"/>
      <c r="AU521" s="40"/>
      <c r="AV521" s="71"/>
      <c r="AW521" s="160"/>
      <c r="AX521" s="3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45" customHeight="1">
      <c r="A522" s="14"/>
      <c r="B522" s="14"/>
      <c r="C522" s="40"/>
      <c r="D522" s="160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0"/>
      <c r="AR522" s="40"/>
      <c r="AS522" s="54"/>
      <c r="AT522" s="40"/>
      <c r="AU522" s="40"/>
      <c r="AV522" s="71"/>
      <c r="AW522" s="160"/>
      <c r="AX522" s="3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45" customHeight="1">
      <c r="A523" s="14"/>
      <c r="B523" s="14"/>
      <c r="C523" s="40"/>
      <c r="D523" s="160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0"/>
      <c r="AR523" s="40"/>
      <c r="AS523" s="54"/>
      <c r="AT523" s="40"/>
      <c r="AU523" s="40"/>
      <c r="AV523" s="71"/>
      <c r="AW523" s="160"/>
      <c r="AX523" s="3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45" customHeight="1">
      <c r="A524" s="14"/>
      <c r="B524" s="14"/>
      <c r="C524" s="40"/>
      <c r="D524" s="160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0"/>
      <c r="AR524" s="40"/>
      <c r="AS524" s="54"/>
      <c r="AT524" s="40"/>
      <c r="AU524" s="40"/>
      <c r="AV524" s="71"/>
      <c r="AW524" s="160"/>
      <c r="AX524" s="3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45" customHeight="1">
      <c r="A525" s="14"/>
      <c r="B525" s="14"/>
      <c r="C525" s="40"/>
      <c r="D525" s="160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0"/>
      <c r="AR525" s="40"/>
      <c r="AS525" s="54"/>
      <c r="AT525" s="40"/>
      <c r="AU525" s="40"/>
      <c r="AV525" s="71"/>
      <c r="AW525" s="160"/>
      <c r="AX525" s="3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45" customHeight="1">
      <c r="A526" s="14"/>
      <c r="B526" s="14"/>
      <c r="C526" s="40"/>
      <c r="D526" s="160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0"/>
      <c r="AR526" s="40"/>
      <c r="AS526" s="54"/>
      <c r="AT526" s="40"/>
      <c r="AU526" s="40"/>
      <c r="AV526" s="71"/>
      <c r="AW526" s="160"/>
      <c r="AX526" s="3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45" customHeight="1">
      <c r="A527" s="14"/>
      <c r="B527" s="14"/>
      <c r="C527" s="40"/>
      <c r="D527" s="160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0"/>
      <c r="AR527" s="40"/>
      <c r="AS527" s="54"/>
      <c r="AT527" s="40"/>
      <c r="AU527" s="40"/>
      <c r="AV527" s="71"/>
      <c r="AW527" s="160"/>
      <c r="AX527" s="3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45" customHeight="1">
      <c r="A528" s="14"/>
      <c r="B528" s="14"/>
      <c r="C528" s="40"/>
      <c r="D528" s="160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0"/>
      <c r="AR528" s="40"/>
      <c r="AS528" s="54"/>
      <c r="AT528" s="40"/>
      <c r="AU528" s="40"/>
      <c r="AV528" s="71"/>
      <c r="AW528" s="160"/>
      <c r="AX528" s="3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45" customHeight="1">
      <c r="A529" s="14"/>
      <c r="B529" s="14"/>
      <c r="C529" s="40"/>
      <c r="D529" s="160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0"/>
      <c r="AR529" s="40"/>
      <c r="AS529" s="54"/>
      <c r="AT529" s="40"/>
      <c r="AU529" s="40"/>
      <c r="AV529" s="71"/>
      <c r="AW529" s="160"/>
      <c r="AX529" s="3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45" customHeight="1">
      <c r="A530" s="14"/>
      <c r="B530" s="14"/>
      <c r="C530" s="40"/>
      <c r="D530" s="160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0"/>
      <c r="AR530" s="40"/>
      <c r="AS530" s="54"/>
      <c r="AT530" s="40"/>
      <c r="AU530" s="40"/>
      <c r="AV530" s="71"/>
      <c r="AW530" s="160"/>
      <c r="AX530" s="3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45" customHeight="1">
      <c r="A531" s="14"/>
      <c r="B531" s="14"/>
      <c r="C531" s="40"/>
      <c r="D531" s="160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0"/>
      <c r="AR531" s="40"/>
      <c r="AS531" s="54"/>
      <c r="AT531" s="40"/>
      <c r="AU531" s="40"/>
      <c r="AV531" s="71"/>
      <c r="AW531" s="160"/>
      <c r="AX531" s="3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45" customHeight="1">
      <c r="A532" s="14"/>
      <c r="B532" s="14"/>
      <c r="C532" s="40"/>
      <c r="D532" s="160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0"/>
      <c r="AR532" s="40"/>
      <c r="AS532" s="54"/>
      <c r="AT532" s="40"/>
      <c r="AU532" s="40"/>
      <c r="AV532" s="71"/>
      <c r="AW532" s="160"/>
      <c r="AX532" s="3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45" customHeight="1">
      <c r="A533" s="14"/>
      <c r="B533" s="14"/>
      <c r="C533" s="40"/>
      <c r="D533" s="160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0"/>
      <c r="AR533" s="40"/>
      <c r="AS533" s="54"/>
      <c r="AT533" s="40"/>
      <c r="AU533" s="40"/>
      <c r="AV533" s="71"/>
      <c r="AW533" s="160"/>
      <c r="AX533" s="3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45" customHeight="1">
      <c r="A534" s="14"/>
      <c r="B534" s="14"/>
      <c r="C534" s="40"/>
      <c r="D534" s="160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0"/>
      <c r="AR534" s="40"/>
      <c r="AS534" s="54"/>
      <c r="AT534" s="40"/>
      <c r="AU534" s="40"/>
      <c r="AV534" s="71"/>
      <c r="AW534" s="160"/>
      <c r="AX534" s="3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45" customHeight="1">
      <c r="A535" s="14"/>
      <c r="B535" s="14"/>
      <c r="C535" s="40"/>
      <c r="D535" s="160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0"/>
      <c r="AR535" s="40"/>
      <c r="AS535" s="54"/>
      <c r="AT535" s="40"/>
      <c r="AU535" s="40"/>
      <c r="AV535" s="71"/>
      <c r="AW535" s="160"/>
      <c r="AX535" s="3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45" customHeight="1">
      <c r="A536" s="14"/>
      <c r="B536" s="14"/>
      <c r="C536" s="40"/>
      <c r="D536" s="160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0"/>
      <c r="AR536" s="40"/>
      <c r="AS536" s="54"/>
      <c r="AT536" s="40"/>
      <c r="AU536" s="40"/>
      <c r="AV536" s="71"/>
      <c r="AW536" s="160"/>
      <c r="AX536" s="3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45" customHeight="1">
      <c r="A537" s="14"/>
      <c r="B537" s="14"/>
      <c r="C537" s="40"/>
      <c r="D537" s="160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0"/>
      <c r="AR537" s="40"/>
      <c r="AS537" s="54"/>
      <c r="AT537" s="40"/>
      <c r="AU537" s="40"/>
      <c r="AV537" s="71"/>
      <c r="AW537" s="160"/>
      <c r="AX537" s="3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45" customHeight="1">
      <c r="A538" s="14"/>
      <c r="B538" s="14"/>
      <c r="C538" s="40"/>
      <c r="D538" s="160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0"/>
      <c r="AR538" s="40"/>
      <c r="AS538" s="54"/>
      <c r="AT538" s="40"/>
      <c r="AU538" s="40"/>
      <c r="AV538" s="71"/>
      <c r="AW538" s="160"/>
      <c r="AX538" s="3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45" customHeight="1">
      <c r="A539" s="14"/>
      <c r="B539" s="14"/>
      <c r="C539" s="40"/>
      <c r="D539" s="160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0"/>
      <c r="AR539" s="40"/>
      <c r="AS539" s="54"/>
      <c r="AT539" s="40"/>
      <c r="AU539" s="40"/>
      <c r="AV539" s="71"/>
      <c r="AW539" s="160"/>
      <c r="AX539" s="3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45" customHeight="1">
      <c r="A540" s="14"/>
      <c r="B540" s="14"/>
      <c r="C540" s="40"/>
      <c r="D540" s="160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0"/>
      <c r="AR540" s="40"/>
      <c r="AS540" s="54"/>
      <c r="AT540" s="40"/>
      <c r="AU540" s="40"/>
      <c r="AV540" s="71"/>
      <c r="AW540" s="160"/>
      <c r="AX540" s="3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45" customHeight="1">
      <c r="A541" s="14"/>
      <c r="B541" s="14"/>
      <c r="C541" s="40"/>
      <c r="D541" s="160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0"/>
      <c r="AR541" s="40"/>
      <c r="AS541" s="54"/>
      <c r="AT541" s="40"/>
      <c r="AU541" s="40"/>
      <c r="AV541" s="71"/>
      <c r="AW541" s="160"/>
      <c r="AX541" s="3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45" customHeight="1">
      <c r="A542" s="14"/>
      <c r="B542" s="14"/>
      <c r="C542" s="40"/>
      <c r="D542" s="160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0"/>
      <c r="AR542" s="40"/>
      <c r="AS542" s="54"/>
      <c r="AT542" s="40"/>
      <c r="AU542" s="40"/>
      <c r="AV542" s="71"/>
      <c r="AW542" s="160"/>
      <c r="AX542" s="3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45" customHeight="1">
      <c r="A543" s="14"/>
      <c r="B543" s="14"/>
      <c r="C543" s="40"/>
      <c r="D543" s="160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0"/>
      <c r="AR543" s="40"/>
      <c r="AS543" s="54"/>
      <c r="AT543" s="40"/>
      <c r="AU543" s="40"/>
      <c r="AV543" s="71"/>
      <c r="AW543" s="160"/>
      <c r="AX543" s="3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45" customHeight="1">
      <c r="A544" s="14"/>
      <c r="B544" s="14"/>
      <c r="C544" s="40"/>
      <c r="D544" s="160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0"/>
      <c r="AR544" s="40"/>
      <c r="AS544" s="54"/>
      <c r="AT544" s="40"/>
      <c r="AU544" s="40"/>
      <c r="AV544" s="71"/>
      <c r="AW544" s="160"/>
      <c r="AX544" s="3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45" customHeight="1">
      <c r="A545" s="14"/>
      <c r="B545" s="14"/>
      <c r="C545" s="40"/>
      <c r="D545" s="160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0"/>
      <c r="AR545" s="40"/>
      <c r="AS545" s="54"/>
      <c r="AT545" s="40"/>
      <c r="AU545" s="40"/>
      <c r="AV545" s="71"/>
      <c r="AW545" s="160"/>
      <c r="AX545" s="3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45" customHeight="1">
      <c r="A546" s="14"/>
      <c r="B546" s="14"/>
      <c r="C546" s="40"/>
      <c r="D546" s="160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0"/>
      <c r="AR546" s="40"/>
      <c r="AS546" s="54"/>
      <c r="AT546" s="40"/>
      <c r="AU546" s="40"/>
      <c r="AV546" s="71"/>
      <c r="AW546" s="160"/>
      <c r="AX546" s="3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45" customHeight="1">
      <c r="A547" s="14"/>
      <c r="B547" s="14"/>
      <c r="C547" s="40"/>
      <c r="D547" s="160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0"/>
      <c r="AR547" s="40"/>
      <c r="AS547" s="54"/>
      <c r="AT547" s="40"/>
      <c r="AU547" s="40"/>
      <c r="AV547" s="71"/>
      <c r="AW547" s="160"/>
      <c r="AX547" s="3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45" customHeight="1">
      <c r="A548" s="14"/>
      <c r="B548" s="14"/>
      <c r="C548" s="40"/>
      <c r="D548" s="160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0"/>
      <c r="AR548" s="40"/>
      <c r="AS548" s="54"/>
      <c r="AT548" s="40"/>
      <c r="AU548" s="40"/>
      <c r="AV548" s="71"/>
      <c r="AW548" s="160"/>
      <c r="AX548" s="3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45" customHeight="1">
      <c r="A549" s="14"/>
      <c r="B549" s="14"/>
      <c r="C549" s="40"/>
      <c r="D549" s="160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0"/>
      <c r="AR549" s="40"/>
      <c r="AS549" s="54"/>
      <c r="AT549" s="40"/>
      <c r="AU549" s="40"/>
      <c r="AV549" s="71"/>
      <c r="AW549" s="160"/>
      <c r="AX549" s="3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45" customHeight="1">
      <c r="A550" s="14"/>
      <c r="B550" s="14"/>
      <c r="C550" s="40"/>
      <c r="D550" s="160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0"/>
      <c r="AR550" s="40"/>
      <c r="AS550" s="54"/>
      <c r="AT550" s="40"/>
      <c r="AU550" s="40"/>
      <c r="AV550" s="71"/>
      <c r="AW550" s="160"/>
      <c r="AX550" s="3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45" customHeight="1">
      <c r="A551" s="14"/>
      <c r="B551" s="14"/>
      <c r="C551" s="40"/>
      <c r="D551" s="160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0"/>
      <c r="AR551" s="40"/>
      <c r="AS551" s="54"/>
      <c r="AT551" s="40"/>
      <c r="AU551" s="40"/>
      <c r="AV551" s="71"/>
      <c r="AW551" s="160"/>
      <c r="AX551" s="3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45" customHeight="1">
      <c r="A552" s="14"/>
      <c r="B552" s="14"/>
      <c r="C552" s="40"/>
      <c r="D552" s="160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0"/>
      <c r="AR552" s="40"/>
      <c r="AS552" s="54"/>
      <c r="AT552" s="40"/>
      <c r="AU552" s="40"/>
      <c r="AV552" s="71"/>
      <c r="AW552" s="160"/>
      <c r="AX552" s="3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45" customHeight="1">
      <c r="A553" s="14"/>
      <c r="B553" s="14"/>
      <c r="C553" s="40"/>
      <c r="D553" s="160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0"/>
      <c r="AR553" s="40"/>
      <c r="AS553" s="54"/>
      <c r="AT553" s="40"/>
      <c r="AU553" s="40"/>
      <c r="AV553" s="71"/>
      <c r="AW553" s="160"/>
      <c r="AX553" s="3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45" customHeight="1">
      <c r="A554" s="14"/>
      <c r="B554" s="14"/>
      <c r="C554" s="40"/>
      <c r="D554" s="160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0"/>
      <c r="AR554" s="40"/>
      <c r="AS554" s="54"/>
      <c r="AT554" s="40"/>
      <c r="AU554" s="40"/>
      <c r="AV554" s="71"/>
      <c r="AW554" s="160"/>
      <c r="AX554" s="3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45" customHeight="1">
      <c r="A555" s="14"/>
      <c r="B555" s="14"/>
      <c r="C555" s="40"/>
      <c r="D555" s="160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0"/>
      <c r="AR555" s="40"/>
      <c r="AS555" s="54"/>
      <c r="AT555" s="40"/>
      <c r="AU555" s="40"/>
      <c r="AV555" s="71"/>
      <c r="AW555" s="160"/>
      <c r="AX555" s="3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45" customHeight="1">
      <c r="A556" s="14"/>
      <c r="B556" s="14"/>
      <c r="C556" s="40"/>
      <c r="D556" s="160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0"/>
      <c r="AR556" s="40"/>
      <c r="AS556" s="54"/>
      <c r="AT556" s="40"/>
      <c r="AU556" s="40"/>
      <c r="AV556" s="71"/>
      <c r="AW556" s="160"/>
      <c r="AX556" s="3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45" customHeight="1">
      <c r="A557" s="14"/>
      <c r="B557" s="14"/>
      <c r="C557" s="40"/>
      <c r="D557" s="160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0"/>
      <c r="AR557" s="40"/>
      <c r="AS557" s="54"/>
      <c r="AT557" s="40"/>
      <c r="AU557" s="40"/>
      <c r="AV557" s="71"/>
      <c r="AW557" s="160"/>
      <c r="AX557" s="3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45" customHeight="1">
      <c r="A558" s="14"/>
      <c r="B558" s="14"/>
      <c r="C558" s="40"/>
      <c r="D558" s="160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0"/>
      <c r="AR558" s="40"/>
      <c r="AS558" s="54"/>
      <c r="AT558" s="40"/>
      <c r="AU558" s="40"/>
      <c r="AV558" s="71"/>
      <c r="AW558" s="160"/>
      <c r="AX558" s="3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45" customHeight="1">
      <c r="A559" s="14"/>
      <c r="B559" s="14"/>
      <c r="C559" s="40"/>
      <c r="D559" s="160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0"/>
      <c r="AR559" s="40"/>
      <c r="AS559" s="54"/>
      <c r="AT559" s="40"/>
      <c r="AU559" s="40"/>
      <c r="AV559" s="71"/>
      <c r="AW559" s="160"/>
      <c r="AX559" s="3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45" customHeight="1">
      <c r="A560" s="14"/>
      <c r="B560" s="14"/>
      <c r="C560" s="40"/>
      <c r="D560" s="160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0"/>
      <c r="AR560" s="40"/>
      <c r="AS560" s="54"/>
      <c r="AT560" s="40"/>
      <c r="AU560" s="40"/>
      <c r="AV560" s="71"/>
      <c r="AW560" s="160"/>
      <c r="AX560" s="3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45" customHeight="1">
      <c r="A561" s="14"/>
      <c r="B561" s="14"/>
      <c r="C561" s="40"/>
      <c r="D561" s="160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0"/>
      <c r="AR561" s="40"/>
      <c r="AS561" s="54"/>
      <c r="AT561" s="40"/>
      <c r="AU561" s="40"/>
      <c r="AV561" s="71"/>
      <c r="AW561" s="160"/>
      <c r="AX561" s="3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45" customHeight="1">
      <c r="A562" s="14"/>
      <c r="B562" s="14"/>
      <c r="C562" s="40"/>
      <c r="D562" s="160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0"/>
      <c r="AR562" s="40"/>
      <c r="AS562" s="54"/>
      <c r="AT562" s="40"/>
      <c r="AU562" s="40"/>
      <c r="AV562" s="71"/>
      <c r="AW562" s="160"/>
      <c r="AX562" s="3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45" customHeight="1">
      <c r="A563" s="14"/>
      <c r="B563" s="14"/>
      <c r="C563" s="40"/>
      <c r="D563" s="160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0"/>
      <c r="AR563" s="40"/>
      <c r="AS563" s="54"/>
      <c r="AT563" s="40"/>
      <c r="AU563" s="40"/>
      <c r="AV563" s="71"/>
      <c r="AW563" s="160"/>
      <c r="AX563" s="3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45" customHeight="1">
      <c r="A564" s="14"/>
      <c r="B564" s="14"/>
      <c r="C564" s="40"/>
      <c r="D564" s="160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0"/>
      <c r="AR564" s="40"/>
      <c r="AS564" s="54"/>
      <c r="AT564" s="40"/>
      <c r="AU564" s="40"/>
      <c r="AV564" s="71"/>
      <c r="AW564" s="160"/>
      <c r="AX564" s="3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45" customHeight="1">
      <c r="A565" s="14"/>
      <c r="B565" s="14"/>
      <c r="C565" s="40"/>
      <c r="D565" s="160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0"/>
      <c r="AR565" s="40"/>
      <c r="AS565" s="54"/>
      <c r="AT565" s="40"/>
      <c r="AU565" s="40"/>
      <c r="AV565" s="71"/>
      <c r="AW565" s="160"/>
      <c r="AX565" s="3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45" customHeight="1">
      <c r="A566" s="14"/>
      <c r="B566" s="14"/>
      <c r="C566" s="40"/>
      <c r="D566" s="160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0"/>
      <c r="AR566" s="40"/>
      <c r="AS566" s="54"/>
      <c r="AT566" s="40"/>
      <c r="AU566" s="40"/>
      <c r="AV566" s="71"/>
      <c r="AW566" s="160"/>
      <c r="AX566" s="3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45" customHeight="1">
      <c r="A567" s="14"/>
      <c r="B567" s="14"/>
      <c r="C567" s="40"/>
      <c r="D567" s="160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0"/>
      <c r="AR567" s="40"/>
      <c r="AS567" s="54"/>
      <c r="AT567" s="40"/>
      <c r="AU567" s="40"/>
      <c r="AV567" s="71"/>
      <c r="AW567" s="160"/>
      <c r="AX567" s="3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45" customHeight="1">
      <c r="A568" s="14"/>
      <c r="B568" s="14"/>
      <c r="C568" s="40"/>
      <c r="D568" s="160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0"/>
      <c r="AR568" s="40"/>
      <c r="AS568" s="54"/>
      <c r="AT568" s="40"/>
      <c r="AU568" s="40"/>
      <c r="AV568" s="71"/>
      <c r="AW568" s="160"/>
      <c r="AX568" s="3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45" customHeight="1">
      <c r="A569" s="14"/>
      <c r="B569" s="14"/>
      <c r="C569" s="40"/>
      <c r="D569" s="160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0"/>
      <c r="AR569" s="40"/>
      <c r="AS569" s="54"/>
      <c r="AT569" s="40"/>
      <c r="AU569" s="40"/>
      <c r="AV569" s="71"/>
      <c r="AW569" s="160"/>
      <c r="AX569" s="3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45" customHeight="1">
      <c r="A570" s="14"/>
      <c r="B570" s="14"/>
      <c r="C570" s="40"/>
      <c r="D570" s="160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0"/>
      <c r="AR570" s="40"/>
      <c r="AS570" s="54"/>
      <c r="AT570" s="40"/>
      <c r="AU570" s="40"/>
      <c r="AV570" s="71"/>
      <c r="AW570" s="160"/>
      <c r="AX570" s="3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45" customHeight="1">
      <c r="A571" s="14"/>
      <c r="B571" s="14"/>
      <c r="C571" s="40"/>
      <c r="D571" s="160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0"/>
      <c r="AR571" s="40"/>
      <c r="AS571" s="54"/>
      <c r="AT571" s="40"/>
      <c r="AU571" s="40"/>
      <c r="AV571" s="71"/>
      <c r="AW571" s="160"/>
      <c r="AX571" s="3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45" customHeight="1">
      <c r="A572" s="14"/>
      <c r="B572" s="14"/>
      <c r="C572" s="40"/>
      <c r="D572" s="160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0"/>
      <c r="AR572" s="40"/>
      <c r="AS572" s="54"/>
      <c r="AT572" s="40"/>
      <c r="AU572" s="40"/>
      <c r="AV572" s="71"/>
      <c r="AW572" s="160"/>
      <c r="AX572" s="3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45" customHeight="1">
      <c r="A573" s="14"/>
      <c r="B573" s="14"/>
      <c r="C573" s="40"/>
      <c r="D573" s="160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0"/>
      <c r="AR573" s="40"/>
      <c r="AS573" s="54"/>
      <c r="AT573" s="40"/>
      <c r="AU573" s="40"/>
      <c r="AV573" s="71"/>
      <c r="AW573" s="160"/>
      <c r="AX573" s="3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45" customHeight="1">
      <c r="A574" s="14"/>
      <c r="B574" s="14"/>
      <c r="C574" s="40"/>
      <c r="D574" s="160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0"/>
      <c r="AR574" s="40"/>
      <c r="AS574" s="54"/>
      <c r="AT574" s="40"/>
      <c r="AU574" s="40"/>
      <c r="AV574" s="71"/>
      <c r="AW574" s="160"/>
      <c r="AX574" s="3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45" customHeight="1">
      <c r="A575" s="14"/>
      <c r="B575" s="14"/>
      <c r="C575" s="40"/>
      <c r="D575" s="160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0"/>
      <c r="AR575" s="40"/>
      <c r="AS575" s="54"/>
      <c r="AT575" s="40"/>
      <c r="AU575" s="40"/>
      <c r="AV575" s="71"/>
      <c r="AW575" s="160"/>
      <c r="AX575" s="3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45" customHeight="1">
      <c r="A576" s="14"/>
      <c r="B576" s="14"/>
      <c r="C576" s="40"/>
      <c r="D576" s="160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0"/>
      <c r="AR576" s="40"/>
      <c r="AS576" s="54"/>
      <c r="AT576" s="40"/>
      <c r="AU576" s="40"/>
      <c r="AV576" s="71"/>
      <c r="AW576" s="160"/>
      <c r="AX576" s="3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45" customHeight="1">
      <c r="A577" s="14"/>
      <c r="B577" s="14"/>
      <c r="C577" s="40"/>
      <c r="D577" s="160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0"/>
      <c r="AR577" s="40"/>
      <c r="AS577" s="54"/>
      <c r="AT577" s="40"/>
      <c r="AU577" s="40"/>
      <c r="AV577" s="71"/>
      <c r="AW577" s="160"/>
      <c r="AX577" s="3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45" customHeight="1">
      <c r="A578" s="14"/>
      <c r="B578" s="14"/>
      <c r="C578" s="40"/>
      <c r="D578" s="160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0"/>
      <c r="AR578" s="40"/>
      <c r="AS578" s="54"/>
      <c r="AT578" s="40"/>
      <c r="AU578" s="40"/>
      <c r="AV578" s="71"/>
      <c r="AW578" s="160"/>
      <c r="AX578" s="3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45" customHeight="1">
      <c r="A579" s="14"/>
      <c r="B579" s="14"/>
      <c r="C579" s="40"/>
      <c r="D579" s="160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0"/>
      <c r="AR579" s="40"/>
      <c r="AS579" s="54"/>
      <c r="AT579" s="40"/>
      <c r="AU579" s="40"/>
      <c r="AV579" s="71"/>
      <c r="AW579" s="160"/>
      <c r="AX579" s="3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45" customHeight="1">
      <c r="A580" s="14"/>
      <c r="B580" s="14"/>
      <c r="C580" s="40"/>
      <c r="D580" s="160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0"/>
      <c r="AR580" s="40"/>
      <c r="AS580" s="54"/>
      <c r="AT580" s="40"/>
      <c r="AU580" s="40"/>
      <c r="AV580" s="71"/>
      <c r="AW580" s="160"/>
      <c r="AX580" s="3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45" customHeight="1">
      <c r="A581" s="14"/>
      <c r="B581" s="14"/>
      <c r="C581" s="40"/>
      <c r="D581" s="160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0"/>
      <c r="AR581" s="40"/>
      <c r="AS581" s="54"/>
      <c r="AT581" s="40"/>
      <c r="AU581" s="40"/>
      <c r="AV581" s="71"/>
      <c r="AW581" s="160"/>
      <c r="AX581" s="3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45" customHeight="1">
      <c r="A582" s="14"/>
      <c r="B582" s="14"/>
      <c r="C582" s="40"/>
      <c r="D582" s="160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0"/>
      <c r="AR582" s="40"/>
      <c r="AS582" s="54"/>
      <c r="AT582" s="40"/>
      <c r="AU582" s="40"/>
      <c r="AV582" s="71"/>
      <c r="AW582" s="160"/>
      <c r="AX582" s="3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45" customHeight="1">
      <c r="A583" s="14"/>
      <c r="B583" s="14"/>
      <c r="C583" s="40"/>
      <c r="D583" s="160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0"/>
      <c r="AR583" s="40"/>
      <c r="AS583" s="54"/>
      <c r="AT583" s="40"/>
      <c r="AU583" s="40"/>
      <c r="AV583" s="71"/>
      <c r="AW583" s="160"/>
      <c r="AX583" s="3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45" customHeight="1">
      <c r="A584" s="14"/>
      <c r="B584" s="14"/>
      <c r="C584" s="40"/>
      <c r="D584" s="160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0"/>
      <c r="AR584" s="40"/>
      <c r="AS584" s="54"/>
      <c r="AT584" s="40"/>
      <c r="AU584" s="40"/>
      <c r="AV584" s="71"/>
      <c r="AW584" s="160"/>
      <c r="AX584" s="3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45" customHeight="1">
      <c r="A585" s="14"/>
      <c r="B585" s="14"/>
      <c r="C585" s="40"/>
      <c r="D585" s="160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0"/>
      <c r="AR585" s="40"/>
      <c r="AS585" s="54"/>
      <c r="AT585" s="40"/>
      <c r="AU585" s="40"/>
      <c r="AV585" s="71"/>
      <c r="AW585" s="160"/>
      <c r="AX585" s="3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45" customHeight="1">
      <c r="A586" s="14"/>
      <c r="B586" s="14"/>
      <c r="C586" s="40"/>
      <c r="D586" s="160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0"/>
      <c r="AR586" s="40"/>
      <c r="AS586" s="54"/>
      <c r="AT586" s="40"/>
      <c r="AU586" s="40"/>
      <c r="AV586" s="71"/>
      <c r="AW586" s="160"/>
      <c r="AX586" s="3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45" customHeight="1">
      <c r="A587" s="14"/>
      <c r="B587" s="14"/>
      <c r="C587" s="40"/>
      <c r="D587" s="160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0"/>
      <c r="AR587" s="40"/>
      <c r="AS587" s="54"/>
      <c r="AT587" s="40"/>
      <c r="AU587" s="40"/>
      <c r="AV587" s="71"/>
      <c r="AW587" s="160"/>
      <c r="AX587" s="3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45" customHeight="1">
      <c r="A588" s="14"/>
      <c r="B588" s="14"/>
      <c r="C588" s="40"/>
      <c r="D588" s="160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0"/>
      <c r="AR588" s="40"/>
      <c r="AS588" s="54"/>
      <c r="AT588" s="40"/>
      <c r="AU588" s="40"/>
      <c r="AV588" s="71"/>
      <c r="AW588" s="160"/>
      <c r="AX588" s="3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45" customHeight="1">
      <c r="A589" s="14"/>
      <c r="B589" s="14"/>
      <c r="C589" s="40"/>
      <c r="D589" s="160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0"/>
      <c r="AR589" s="40"/>
      <c r="AS589" s="54"/>
      <c r="AT589" s="40"/>
      <c r="AU589" s="40"/>
      <c r="AV589" s="71"/>
      <c r="AW589" s="160"/>
      <c r="AX589" s="3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45" customHeight="1">
      <c r="A590" s="14"/>
      <c r="B590" s="14"/>
      <c r="C590" s="40"/>
      <c r="D590" s="160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0"/>
      <c r="AR590" s="40"/>
      <c r="AS590" s="54"/>
      <c r="AT590" s="40"/>
      <c r="AU590" s="40"/>
      <c r="AV590" s="71"/>
      <c r="AW590" s="160"/>
      <c r="AX590" s="3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45" customHeight="1">
      <c r="A591" s="14"/>
      <c r="B591" s="14"/>
      <c r="C591" s="40"/>
      <c r="D591" s="160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0"/>
      <c r="AR591" s="40"/>
      <c r="AS591" s="54"/>
      <c r="AT591" s="40"/>
      <c r="AU591" s="40"/>
      <c r="AV591" s="71"/>
      <c r="AW591" s="160"/>
      <c r="AX591" s="3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45" customHeight="1">
      <c r="A592" s="14"/>
      <c r="B592" s="14"/>
      <c r="C592" s="40"/>
      <c r="D592" s="160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0"/>
      <c r="AR592" s="40"/>
      <c r="AS592" s="54"/>
      <c r="AT592" s="40"/>
      <c r="AU592" s="40"/>
      <c r="AV592" s="71"/>
      <c r="AW592" s="160"/>
      <c r="AX592" s="3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45" customHeight="1">
      <c r="A593" s="14"/>
      <c r="B593" s="14"/>
      <c r="C593" s="40"/>
      <c r="D593" s="160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0"/>
      <c r="AR593" s="40"/>
      <c r="AS593" s="54"/>
      <c r="AT593" s="40"/>
      <c r="AU593" s="40"/>
      <c r="AV593" s="71"/>
      <c r="AW593" s="160"/>
      <c r="AX593" s="3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45" customHeight="1">
      <c r="A594" s="14"/>
      <c r="B594" s="14"/>
      <c r="C594" s="40"/>
      <c r="D594" s="160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0"/>
      <c r="AR594" s="40"/>
      <c r="AS594" s="54"/>
      <c r="AT594" s="40"/>
      <c r="AU594" s="40"/>
      <c r="AV594" s="71"/>
      <c r="AW594" s="160"/>
      <c r="AX594" s="3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45" customHeight="1">
      <c r="A595" s="14"/>
      <c r="B595" s="14"/>
      <c r="C595" s="40"/>
      <c r="D595" s="160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0"/>
      <c r="AR595" s="40"/>
      <c r="AS595" s="54"/>
      <c r="AT595" s="40"/>
      <c r="AU595" s="40"/>
      <c r="AV595" s="71"/>
      <c r="AW595" s="160"/>
      <c r="AX595" s="3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45" customHeight="1">
      <c r="A596" s="14"/>
      <c r="B596" s="14"/>
      <c r="C596" s="40"/>
      <c r="D596" s="160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0"/>
      <c r="AR596" s="40"/>
      <c r="AS596" s="54"/>
      <c r="AT596" s="40"/>
      <c r="AU596" s="40"/>
      <c r="AV596" s="71"/>
      <c r="AW596" s="160"/>
      <c r="AX596" s="3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45" customHeight="1">
      <c r="A597" s="14"/>
      <c r="B597" s="14"/>
      <c r="C597" s="40"/>
      <c r="D597" s="160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0"/>
      <c r="AR597" s="40"/>
      <c r="AS597" s="54"/>
      <c r="AT597" s="40"/>
      <c r="AU597" s="40"/>
      <c r="AV597" s="71"/>
      <c r="AW597" s="160"/>
      <c r="AX597" s="3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45" customHeight="1">
      <c r="A598" s="14"/>
      <c r="B598" s="14"/>
      <c r="C598" s="40"/>
      <c r="D598" s="160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0"/>
      <c r="AR598" s="40"/>
      <c r="AS598" s="54"/>
      <c r="AT598" s="40"/>
      <c r="AU598" s="40"/>
      <c r="AV598" s="71"/>
      <c r="AW598" s="160"/>
      <c r="AX598" s="3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45" customHeight="1">
      <c r="A599" s="14"/>
      <c r="B599" s="14"/>
      <c r="C599" s="40"/>
      <c r="D599" s="160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0"/>
      <c r="AR599" s="40"/>
      <c r="AS599" s="54"/>
      <c r="AT599" s="40"/>
      <c r="AU599" s="40"/>
      <c r="AV599" s="71"/>
      <c r="AW599" s="160"/>
      <c r="AX599" s="3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45" customHeight="1">
      <c r="A600" s="14"/>
      <c r="B600" s="14"/>
      <c r="C600" s="40"/>
      <c r="D600" s="160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0"/>
      <c r="AR600" s="40"/>
      <c r="AS600" s="54"/>
      <c r="AT600" s="40"/>
      <c r="AU600" s="40"/>
      <c r="AV600" s="71"/>
      <c r="AW600" s="160"/>
      <c r="AX600" s="3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45" customHeight="1">
      <c r="A601" s="14"/>
      <c r="B601" s="14"/>
      <c r="C601" s="40"/>
      <c r="D601" s="160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0"/>
      <c r="AR601" s="40"/>
      <c r="AS601" s="54"/>
      <c r="AT601" s="40"/>
      <c r="AU601" s="40"/>
      <c r="AV601" s="71"/>
      <c r="AW601" s="160"/>
      <c r="AX601" s="3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45" customHeight="1">
      <c r="A602" s="14"/>
      <c r="B602" s="14"/>
      <c r="C602" s="40"/>
      <c r="D602" s="160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0"/>
      <c r="AR602" s="40"/>
      <c r="AS602" s="54"/>
      <c r="AT602" s="40"/>
      <c r="AU602" s="40"/>
      <c r="AV602" s="71"/>
      <c r="AW602" s="160"/>
      <c r="AX602" s="3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45" customHeight="1">
      <c r="A603" s="14"/>
      <c r="B603" s="14"/>
      <c r="C603" s="40"/>
      <c r="D603" s="160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0"/>
      <c r="AR603" s="40"/>
      <c r="AS603" s="54"/>
      <c r="AT603" s="40"/>
      <c r="AU603" s="40"/>
      <c r="AV603" s="71"/>
      <c r="AW603" s="160"/>
      <c r="AX603" s="3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45" customHeight="1">
      <c r="A604" s="14"/>
      <c r="B604" s="14"/>
      <c r="C604" s="40"/>
      <c r="D604" s="160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0"/>
      <c r="AR604" s="40"/>
      <c r="AS604" s="54"/>
      <c r="AT604" s="40"/>
      <c r="AU604" s="40"/>
      <c r="AV604" s="71"/>
      <c r="AW604" s="160"/>
      <c r="AX604" s="3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45" customHeight="1">
      <c r="A605" s="14"/>
      <c r="B605" s="14"/>
      <c r="C605" s="40"/>
      <c r="D605" s="160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0"/>
      <c r="AR605" s="40"/>
      <c r="AS605" s="54"/>
      <c r="AT605" s="40"/>
      <c r="AU605" s="40"/>
      <c r="AV605" s="71"/>
      <c r="AW605" s="160"/>
      <c r="AX605" s="3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45" customHeight="1">
      <c r="A606" s="14"/>
      <c r="B606" s="14"/>
      <c r="C606" s="40"/>
      <c r="D606" s="160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0"/>
      <c r="AR606" s="40"/>
      <c r="AS606" s="54"/>
      <c r="AT606" s="40"/>
      <c r="AU606" s="40"/>
      <c r="AV606" s="71"/>
      <c r="AW606" s="160"/>
      <c r="AX606" s="3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45" customHeight="1">
      <c r="A607" s="14"/>
      <c r="B607" s="14"/>
      <c r="C607" s="40"/>
      <c r="D607" s="160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0"/>
      <c r="AR607" s="40"/>
      <c r="AS607" s="54"/>
      <c r="AT607" s="40"/>
      <c r="AU607" s="40"/>
      <c r="AV607" s="71"/>
      <c r="AW607" s="160"/>
      <c r="AX607" s="3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45" customHeight="1">
      <c r="A608" s="14"/>
      <c r="B608" s="14"/>
      <c r="C608" s="40"/>
      <c r="D608" s="160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0"/>
      <c r="AR608" s="40"/>
      <c r="AS608" s="54"/>
      <c r="AT608" s="40"/>
      <c r="AU608" s="40"/>
      <c r="AV608" s="71"/>
      <c r="AW608" s="160"/>
      <c r="AX608" s="3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45" customHeight="1">
      <c r="A609" s="14"/>
      <c r="B609" s="14"/>
      <c r="C609" s="40"/>
      <c r="D609" s="160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0"/>
      <c r="AR609" s="40"/>
      <c r="AS609" s="54"/>
      <c r="AT609" s="40"/>
      <c r="AU609" s="40"/>
      <c r="AV609" s="71"/>
      <c r="AW609" s="160"/>
      <c r="AX609" s="3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45" customHeight="1">
      <c r="A610" s="14"/>
      <c r="B610" s="14"/>
      <c r="C610" s="40"/>
      <c r="D610" s="160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0"/>
      <c r="AR610" s="40"/>
      <c r="AS610" s="54"/>
      <c r="AT610" s="40"/>
      <c r="AU610" s="40"/>
      <c r="AV610" s="71"/>
      <c r="AW610" s="160"/>
      <c r="AX610" s="3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45" customHeight="1">
      <c r="A611" s="14"/>
      <c r="B611" s="14"/>
      <c r="C611" s="40"/>
      <c r="D611" s="160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0"/>
      <c r="AR611" s="40"/>
      <c r="AS611" s="54"/>
      <c r="AT611" s="40"/>
      <c r="AU611" s="40"/>
      <c r="AV611" s="71"/>
      <c r="AW611" s="160"/>
      <c r="AX611" s="3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45" customHeight="1">
      <c r="A612" s="14"/>
      <c r="B612" s="14"/>
      <c r="C612" s="40"/>
      <c r="D612" s="160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0"/>
      <c r="AR612" s="40"/>
      <c r="AS612" s="54"/>
      <c r="AT612" s="40"/>
      <c r="AU612" s="40"/>
      <c r="AV612" s="71"/>
      <c r="AW612" s="160"/>
      <c r="AX612" s="3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45" customHeight="1">
      <c r="A613" s="14"/>
      <c r="B613" s="14"/>
      <c r="C613" s="40"/>
      <c r="D613" s="160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0"/>
      <c r="AR613" s="40"/>
      <c r="AS613" s="54"/>
      <c r="AT613" s="40"/>
      <c r="AU613" s="40"/>
      <c r="AV613" s="71"/>
      <c r="AW613" s="160"/>
      <c r="AX613" s="3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45" customHeight="1">
      <c r="A614" s="14"/>
      <c r="B614" s="14"/>
      <c r="C614" s="40"/>
      <c r="D614" s="160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0"/>
      <c r="AR614" s="40"/>
      <c r="AS614" s="54"/>
      <c r="AT614" s="40"/>
      <c r="AU614" s="40"/>
      <c r="AV614" s="71"/>
      <c r="AW614" s="160"/>
      <c r="AX614" s="3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45" customHeight="1">
      <c r="A615" s="14"/>
      <c r="B615" s="14"/>
      <c r="C615" s="40"/>
      <c r="D615" s="160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0"/>
      <c r="AR615" s="40"/>
      <c r="AS615" s="54"/>
      <c r="AT615" s="40"/>
      <c r="AU615" s="40"/>
      <c r="AV615" s="71"/>
      <c r="AW615" s="160"/>
      <c r="AX615" s="3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45" customHeight="1">
      <c r="A616" s="14"/>
      <c r="B616" s="14"/>
      <c r="C616" s="40"/>
      <c r="D616" s="160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0"/>
      <c r="AR616" s="40"/>
      <c r="AS616" s="54"/>
      <c r="AT616" s="40"/>
      <c r="AU616" s="40"/>
      <c r="AV616" s="71"/>
      <c r="AW616" s="160"/>
      <c r="AX616" s="3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45" customHeight="1">
      <c r="A617" s="14"/>
      <c r="B617" s="14"/>
      <c r="C617" s="40"/>
      <c r="D617" s="160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0"/>
      <c r="AR617" s="40"/>
      <c r="AS617" s="54"/>
      <c r="AT617" s="40"/>
      <c r="AU617" s="40"/>
      <c r="AV617" s="71"/>
      <c r="AW617" s="160"/>
      <c r="AX617" s="3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45" customHeight="1">
      <c r="A618" s="14"/>
      <c r="B618" s="14"/>
      <c r="C618" s="40"/>
      <c r="D618" s="160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0"/>
      <c r="AR618" s="40"/>
      <c r="AS618" s="54"/>
      <c r="AT618" s="40"/>
      <c r="AU618" s="40"/>
      <c r="AV618" s="71"/>
      <c r="AW618" s="160"/>
      <c r="AX618" s="3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45" customHeight="1">
      <c r="A619" s="14"/>
      <c r="B619" s="14"/>
      <c r="C619" s="40"/>
      <c r="D619" s="160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0"/>
      <c r="AR619" s="40"/>
      <c r="AS619" s="54"/>
      <c r="AT619" s="40"/>
      <c r="AU619" s="40"/>
      <c r="AV619" s="71"/>
      <c r="AW619" s="160"/>
      <c r="AX619" s="3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45" customHeight="1">
      <c r="A620" s="14"/>
      <c r="B620" s="14"/>
      <c r="C620" s="40"/>
      <c r="D620" s="160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0"/>
      <c r="AR620" s="40"/>
      <c r="AS620" s="54"/>
      <c r="AT620" s="40"/>
      <c r="AU620" s="40"/>
      <c r="AV620" s="71"/>
      <c r="AW620" s="160"/>
      <c r="AX620" s="3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45" customHeight="1">
      <c r="A621" s="14"/>
      <c r="B621" s="14"/>
      <c r="C621" s="40"/>
      <c r="D621" s="160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0"/>
      <c r="AR621" s="40"/>
      <c r="AS621" s="54"/>
      <c r="AT621" s="40"/>
      <c r="AU621" s="40"/>
      <c r="AV621" s="71"/>
      <c r="AW621" s="160"/>
      <c r="AX621" s="3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45" customHeight="1">
      <c r="A622" s="14"/>
      <c r="B622" s="14"/>
      <c r="C622" s="40"/>
      <c r="D622" s="160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0"/>
      <c r="AR622" s="40"/>
      <c r="AS622" s="54"/>
      <c r="AT622" s="40"/>
      <c r="AU622" s="40"/>
      <c r="AV622" s="71"/>
      <c r="AW622" s="160"/>
      <c r="AX622" s="3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45" customHeight="1">
      <c r="A623" s="14"/>
      <c r="B623" s="14"/>
      <c r="C623" s="40"/>
      <c r="D623" s="160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0"/>
      <c r="AR623" s="40"/>
      <c r="AS623" s="54"/>
      <c r="AT623" s="40"/>
      <c r="AU623" s="40"/>
      <c r="AV623" s="71"/>
      <c r="AW623" s="160"/>
      <c r="AX623" s="3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45" customHeight="1">
      <c r="A624" s="14"/>
      <c r="B624" s="14"/>
      <c r="C624" s="40"/>
      <c r="D624" s="160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0"/>
      <c r="AR624" s="40"/>
      <c r="AS624" s="54"/>
      <c r="AT624" s="40"/>
      <c r="AU624" s="40"/>
      <c r="AV624" s="71"/>
      <c r="AW624" s="160"/>
      <c r="AX624" s="3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45" customHeight="1">
      <c r="A625" s="14"/>
      <c r="B625" s="14"/>
      <c r="C625" s="40"/>
      <c r="D625" s="160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0"/>
      <c r="AR625" s="40"/>
      <c r="AS625" s="54"/>
      <c r="AT625" s="40"/>
      <c r="AU625" s="40"/>
      <c r="AV625" s="71"/>
      <c r="AW625" s="160"/>
      <c r="AX625" s="3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45" customHeight="1">
      <c r="A626" s="14"/>
      <c r="B626" s="14"/>
      <c r="C626" s="40"/>
      <c r="D626" s="160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0"/>
      <c r="AR626" s="40"/>
      <c r="AS626" s="54"/>
      <c r="AT626" s="40"/>
      <c r="AU626" s="40"/>
      <c r="AV626" s="71"/>
      <c r="AW626" s="160"/>
      <c r="AX626" s="3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45" customHeight="1">
      <c r="A627" s="14"/>
      <c r="B627" s="14"/>
      <c r="C627" s="40"/>
      <c r="D627" s="160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0"/>
      <c r="AR627" s="40"/>
      <c r="AS627" s="54"/>
      <c r="AT627" s="40"/>
      <c r="AU627" s="40"/>
      <c r="AV627" s="71"/>
      <c r="AW627" s="160"/>
      <c r="AX627" s="3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45" customHeight="1">
      <c r="A628" s="14"/>
      <c r="B628" s="14"/>
      <c r="C628" s="40"/>
      <c r="D628" s="160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0"/>
      <c r="AR628" s="40"/>
      <c r="AS628" s="54"/>
      <c r="AT628" s="40"/>
      <c r="AU628" s="40"/>
      <c r="AV628" s="71"/>
      <c r="AW628" s="160"/>
      <c r="AX628" s="3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45" customHeight="1">
      <c r="A629" s="14"/>
      <c r="B629" s="14"/>
      <c r="C629" s="40"/>
      <c r="D629" s="160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0"/>
      <c r="AR629" s="40"/>
      <c r="AS629" s="54"/>
      <c r="AT629" s="40"/>
      <c r="AU629" s="40"/>
      <c r="AV629" s="71"/>
      <c r="AW629" s="160"/>
      <c r="AX629" s="3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45" customHeight="1">
      <c r="A630" s="14"/>
      <c r="B630" s="14"/>
      <c r="C630" s="40"/>
      <c r="D630" s="160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0"/>
      <c r="AR630" s="40"/>
      <c r="AS630" s="54"/>
      <c r="AT630" s="40"/>
      <c r="AU630" s="40"/>
      <c r="AV630" s="71"/>
      <c r="AW630" s="160"/>
      <c r="AX630" s="3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45" customHeight="1">
      <c r="A631" s="14"/>
      <c r="B631" s="14"/>
      <c r="C631" s="40"/>
      <c r="D631" s="160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0"/>
      <c r="AR631" s="40"/>
      <c r="AS631" s="54"/>
      <c r="AT631" s="40"/>
      <c r="AU631" s="40"/>
      <c r="AV631" s="71"/>
      <c r="AW631" s="160"/>
      <c r="AX631" s="3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45" customHeight="1">
      <c r="A632" s="14"/>
      <c r="B632" s="14"/>
      <c r="C632" s="40"/>
      <c r="D632" s="160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0"/>
      <c r="AR632" s="40"/>
      <c r="AS632" s="54"/>
      <c r="AT632" s="40"/>
      <c r="AU632" s="40"/>
      <c r="AV632" s="71"/>
      <c r="AW632" s="160"/>
      <c r="AX632" s="3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45" customHeight="1">
      <c r="A633" s="14"/>
      <c r="B633" s="14"/>
      <c r="C633" s="40"/>
      <c r="D633" s="160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0"/>
      <c r="AR633" s="40"/>
      <c r="AS633" s="54"/>
      <c r="AT633" s="40"/>
      <c r="AU633" s="40"/>
      <c r="AV633" s="71"/>
      <c r="AW633" s="160"/>
      <c r="AX633" s="3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45" customHeight="1">
      <c r="A634" s="14"/>
      <c r="B634" s="14"/>
      <c r="C634" s="40"/>
      <c r="D634" s="160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0"/>
      <c r="AR634" s="40"/>
      <c r="AS634" s="54"/>
      <c r="AT634" s="40"/>
      <c r="AU634" s="40"/>
      <c r="AV634" s="71"/>
      <c r="AW634" s="160"/>
      <c r="AX634" s="3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45" customHeight="1">
      <c r="A635" s="14"/>
      <c r="B635" s="14"/>
      <c r="C635" s="40"/>
      <c r="D635" s="160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0"/>
      <c r="AR635" s="40"/>
      <c r="AS635" s="54"/>
      <c r="AT635" s="40"/>
      <c r="AU635" s="40"/>
      <c r="AV635" s="71"/>
      <c r="AW635" s="160"/>
      <c r="AX635" s="3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45" customHeight="1">
      <c r="A636" s="14"/>
      <c r="B636" s="14"/>
      <c r="C636" s="40"/>
      <c r="D636" s="160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0"/>
      <c r="AR636" s="40"/>
      <c r="AS636" s="54"/>
      <c r="AT636" s="40"/>
      <c r="AU636" s="40"/>
      <c r="AV636" s="71"/>
      <c r="AW636" s="160"/>
      <c r="AX636" s="3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45" customHeight="1">
      <c r="A637" s="14"/>
      <c r="B637" s="14"/>
      <c r="C637" s="40"/>
      <c r="D637" s="160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0"/>
      <c r="AR637" s="40"/>
      <c r="AS637" s="54"/>
      <c r="AT637" s="40"/>
      <c r="AU637" s="40"/>
      <c r="AV637" s="71"/>
      <c r="AW637" s="160"/>
      <c r="AX637" s="3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45" customHeight="1">
      <c r="A638" s="14"/>
      <c r="B638" s="14"/>
      <c r="C638" s="40"/>
      <c r="D638" s="160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0"/>
      <c r="AR638" s="40"/>
      <c r="AS638" s="54"/>
      <c r="AT638" s="40"/>
      <c r="AU638" s="40"/>
      <c r="AV638" s="71"/>
      <c r="AW638" s="160"/>
      <c r="AX638" s="3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45" customHeight="1">
      <c r="A639" s="14"/>
      <c r="B639" s="14"/>
      <c r="C639" s="40"/>
      <c r="D639" s="160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0"/>
      <c r="AR639" s="40"/>
      <c r="AS639" s="54"/>
      <c r="AT639" s="40"/>
      <c r="AU639" s="40"/>
      <c r="AV639" s="71"/>
      <c r="AW639" s="160"/>
      <c r="AX639" s="3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45" customHeight="1">
      <c r="A640" s="14"/>
      <c r="B640" s="14"/>
      <c r="C640" s="40"/>
      <c r="D640" s="160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0"/>
      <c r="AR640" s="40"/>
      <c r="AS640" s="54"/>
      <c r="AT640" s="40"/>
      <c r="AU640" s="40"/>
      <c r="AV640" s="71"/>
      <c r="AW640" s="160"/>
      <c r="AX640" s="3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45" customHeight="1">
      <c r="A641" s="14"/>
      <c r="B641" s="14"/>
      <c r="C641" s="40"/>
      <c r="D641" s="160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0"/>
      <c r="AR641" s="40"/>
      <c r="AS641" s="54"/>
      <c r="AT641" s="40"/>
      <c r="AU641" s="40"/>
      <c r="AV641" s="71"/>
      <c r="AW641" s="160"/>
      <c r="AX641" s="3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45" customHeight="1">
      <c r="A642" s="14"/>
      <c r="B642" s="14"/>
      <c r="C642" s="40"/>
      <c r="D642" s="160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0"/>
      <c r="AR642" s="40"/>
      <c r="AS642" s="54"/>
      <c r="AT642" s="40"/>
      <c r="AU642" s="40"/>
      <c r="AV642" s="71"/>
      <c r="AW642" s="160"/>
      <c r="AX642" s="3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45" customHeight="1">
      <c r="A643" s="14"/>
      <c r="B643" s="14"/>
      <c r="C643" s="40"/>
      <c r="D643" s="160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0"/>
      <c r="AR643" s="40"/>
      <c r="AS643" s="54"/>
      <c r="AT643" s="40"/>
      <c r="AU643" s="40"/>
      <c r="AV643" s="71"/>
      <c r="AW643" s="160"/>
      <c r="AX643" s="3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45" customHeight="1">
      <c r="A644" s="14"/>
      <c r="B644" s="14"/>
      <c r="C644" s="40"/>
      <c r="D644" s="160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0"/>
      <c r="AR644" s="40"/>
      <c r="AS644" s="54"/>
      <c r="AT644" s="40"/>
      <c r="AU644" s="40"/>
      <c r="AV644" s="71"/>
      <c r="AW644" s="160"/>
      <c r="AX644" s="3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45" customHeight="1">
      <c r="A645" s="14"/>
      <c r="B645" s="14"/>
      <c r="C645" s="40"/>
      <c r="D645" s="160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0"/>
      <c r="AR645" s="40"/>
      <c r="AS645" s="54"/>
      <c r="AT645" s="40"/>
      <c r="AU645" s="40"/>
      <c r="AV645" s="71"/>
      <c r="AW645" s="160"/>
      <c r="AX645" s="3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45" customHeight="1">
      <c r="A646" s="14"/>
      <c r="B646" s="14"/>
      <c r="C646" s="40"/>
      <c r="D646" s="160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0"/>
      <c r="AR646" s="40"/>
      <c r="AS646" s="54"/>
      <c r="AT646" s="40"/>
      <c r="AU646" s="40"/>
      <c r="AV646" s="71"/>
      <c r="AW646" s="160"/>
      <c r="AX646" s="3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45" customHeight="1">
      <c r="A647" s="14"/>
      <c r="B647" s="14"/>
      <c r="C647" s="40"/>
      <c r="D647" s="160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0"/>
      <c r="AR647" s="40"/>
      <c r="AS647" s="54"/>
      <c r="AT647" s="40"/>
      <c r="AU647" s="40"/>
      <c r="AV647" s="71"/>
      <c r="AW647" s="160"/>
      <c r="AX647" s="3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45" customHeight="1">
      <c r="A648" s="14"/>
      <c r="B648" s="14"/>
      <c r="C648" s="40"/>
      <c r="D648" s="160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0"/>
      <c r="AR648" s="40"/>
      <c r="AS648" s="54"/>
      <c r="AT648" s="40"/>
      <c r="AU648" s="40"/>
      <c r="AV648" s="71"/>
      <c r="AW648" s="160"/>
      <c r="AX648" s="3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45" customHeight="1">
      <c r="A649" s="14"/>
      <c r="B649" s="14"/>
      <c r="C649" s="40"/>
      <c r="D649" s="160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0"/>
      <c r="AR649" s="40"/>
      <c r="AS649" s="54"/>
      <c r="AT649" s="40"/>
      <c r="AU649" s="40"/>
      <c r="AV649" s="71"/>
      <c r="AW649" s="160"/>
      <c r="AX649" s="3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45" customHeight="1">
      <c r="A650" s="14"/>
      <c r="B650" s="14"/>
      <c r="C650" s="40"/>
      <c r="D650" s="160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0"/>
      <c r="AR650" s="40"/>
      <c r="AS650" s="54"/>
      <c r="AT650" s="40"/>
      <c r="AU650" s="40"/>
      <c r="AV650" s="71"/>
      <c r="AW650" s="160"/>
      <c r="AX650" s="3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45" customHeight="1">
      <c r="A651" s="14"/>
      <c r="B651" s="14"/>
      <c r="C651" s="40"/>
      <c r="D651" s="160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0"/>
      <c r="AR651" s="40"/>
      <c r="AS651" s="54"/>
      <c r="AT651" s="40"/>
      <c r="AU651" s="40"/>
      <c r="AV651" s="71"/>
      <c r="AW651" s="160"/>
      <c r="AX651" s="3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45" customHeight="1">
      <c r="A652" s="14"/>
      <c r="B652" s="14"/>
      <c r="C652" s="40"/>
      <c r="D652" s="160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0"/>
      <c r="AR652" s="40"/>
      <c r="AS652" s="54"/>
      <c r="AT652" s="40"/>
      <c r="AU652" s="40"/>
      <c r="AV652" s="71"/>
      <c r="AW652" s="160"/>
      <c r="AX652" s="3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45" customHeight="1">
      <c r="A653" s="14"/>
      <c r="B653" s="14"/>
      <c r="C653" s="40"/>
      <c r="D653" s="160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0"/>
      <c r="AR653" s="40"/>
      <c r="AS653" s="54"/>
      <c r="AT653" s="40"/>
      <c r="AU653" s="40"/>
      <c r="AV653" s="71"/>
      <c r="AW653" s="160"/>
      <c r="AX653" s="3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45" customHeight="1">
      <c r="A654" s="14"/>
      <c r="B654" s="14"/>
      <c r="C654" s="40"/>
      <c r="D654" s="160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0"/>
      <c r="AR654" s="40"/>
      <c r="AS654" s="54"/>
      <c r="AT654" s="40"/>
      <c r="AU654" s="40"/>
      <c r="AV654" s="71"/>
      <c r="AW654" s="160"/>
      <c r="AX654" s="3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45" customHeight="1">
      <c r="A655" s="14"/>
      <c r="B655" s="14"/>
      <c r="C655" s="40"/>
      <c r="D655" s="160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0"/>
      <c r="AR655" s="40"/>
      <c r="AS655" s="54"/>
      <c r="AT655" s="40"/>
      <c r="AU655" s="40"/>
      <c r="AV655" s="71"/>
      <c r="AW655" s="160"/>
      <c r="AX655" s="3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45" customHeight="1">
      <c r="A656" s="14"/>
      <c r="B656" s="14"/>
      <c r="C656" s="40"/>
      <c r="D656" s="160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0"/>
      <c r="AR656" s="40"/>
      <c r="AS656" s="54"/>
      <c r="AT656" s="40"/>
      <c r="AU656" s="40"/>
      <c r="AV656" s="71"/>
      <c r="AW656" s="160"/>
      <c r="AX656" s="3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45" customHeight="1">
      <c r="A657" s="14"/>
      <c r="B657" s="14"/>
      <c r="C657" s="40"/>
      <c r="D657" s="160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0"/>
      <c r="AR657" s="40"/>
      <c r="AS657" s="54"/>
      <c r="AT657" s="40"/>
      <c r="AU657" s="40"/>
      <c r="AV657" s="71"/>
      <c r="AW657" s="160"/>
      <c r="AX657" s="3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45" customHeight="1">
      <c r="A658" s="14"/>
      <c r="B658" s="14"/>
      <c r="C658" s="40"/>
      <c r="D658" s="160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0"/>
      <c r="AR658" s="40"/>
      <c r="AS658" s="54"/>
      <c r="AT658" s="40"/>
      <c r="AU658" s="40"/>
      <c r="AV658" s="71"/>
      <c r="AW658" s="160"/>
      <c r="AX658" s="3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45" customHeight="1">
      <c r="A659" s="14"/>
      <c r="B659" s="14"/>
      <c r="C659" s="40"/>
      <c r="D659" s="160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0"/>
      <c r="AR659" s="40"/>
      <c r="AS659" s="54"/>
      <c r="AT659" s="40"/>
      <c r="AU659" s="40"/>
      <c r="AV659" s="71"/>
      <c r="AW659" s="160"/>
      <c r="AX659" s="3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45" customHeight="1">
      <c r="A660" s="14"/>
      <c r="B660" s="14"/>
      <c r="C660" s="40"/>
      <c r="D660" s="160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0"/>
      <c r="AR660" s="40"/>
      <c r="AS660" s="54"/>
      <c r="AT660" s="40"/>
      <c r="AU660" s="40"/>
      <c r="AV660" s="71"/>
      <c r="AW660" s="160"/>
      <c r="AX660" s="3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45" customHeight="1">
      <c r="A661" s="14"/>
      <c r="B661" s="14"/>
      <c r="C661" s="40"/>
      <c r="D661" s="160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0"/>
      <c r="AR661" s="40"/>
      <c r="AS661" s="54"/>
      <c r="AT661" s="40"/>
      <c r="AU661" s="40"/>
      <c r="AV661" s="71"/>
      <c r="AW661" s="160"/>
      <c r="AX661" s="3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45" customHeight="1">
      <c r="A662" s="14"/>
      <c r="B662" s="14"/>
      <c r="C662" s="40"/>
      <c r="D662" s="160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0"/>
      <c r="AR662" s="40"/>
      <c r="AS662" s="54"/>
      <c r="AT662" s="40"/>
      <c r="AU662" s="40"/>
      <c r="AV662" s="71"/>
      <c r="AW662" s="160"/>
      <c r="AX662" s="3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45" customHeight="1">
      <c r="A663" s="14"/>
      <c r="B663" s="14"/>
      <c r="C663" s="40"/>
      <c r="D663" s="160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0"/>
      <c r="AR663" s="40"/>
      <c r="AS663" s="54"/>
      <c r="AT663" s="40"/>
      <c r="AU663" s="40"/>
      <c r="AV663" s="71"/>
      <c r="AW663" s="160"/>
      <c r="AX663" s="3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45" customHeight="1">
      <c r="A664" s="14"/>
      <c r="B664" s="14"/>
      <c r="C664" s="40"/>
      <c r="D664" s="160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0"/>
      <c r="AR664" s="40"/>
      <c r="AS664" s="54"/>
      <c r="AT664" s="40"/>
      <c r="AU664" s="40"/>
      <c r="AV664" s="71"/>
      <c r="AW664" s="160"/>
      <c r="AX664" s="3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45" customHeight="1">
      <c r="A665" s="14"/>
      <c r="B665" s="14"/>
      <c r="C665" s="40"/>
      <c r="D665" s="160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0"/>
      <c r="AR665" s="40"/>
      <c r="AS665" s="54"/>
      <c r="AT665" s="40"/>
      <c r="AU665" s="40"/>
      <c r="AV665" s="71"/>
      <c r="AW665" s="160"/>
      <c r="AX665" s="3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45" customHeight="1">
      <c r="A666" s="14"/>
      <c r="B666" s="14"/>
      <c r="C666" s="40"/>
      <c r="D666" s="160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0"/>
      <c r="AR666" s="40"/>
      <c r="AS666" s="54"/>
      <c r="AT666" s="40"/>
      <c r="AU666" s="40"/>
      <c r="AV666" s="71"/>
      <c r="AW666" s="160"/>
      <c r="AX666" s="3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45" customHeight="1">
      <c r="A667" s="14"/>
      <c r="B667" s="14"/>
      <c r="C667" s="40"/>
      <c r="D667" s="160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0"/>
      <c r="AR667" s="40"/>
      <c r="AS667" s="54"/>
      <c r="AT667" s="40"/>
      <c r="AU667" s="40"/>
      <c r="AV667" s="71"/>
      <c r="AW667" s="160"/>
      <c r="AX667" s="3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45" customHeight="1">
      <c r="A668" s="14"/>
      <c r="B668" s="14"/>
      <c r="C668" s="40"/>
      <c r="D668" s="160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0"/>
      <c r="AR668" s="40"/>
      <c r="AS668" s="54"/>
      <c r="AT668" s="40"/>
      <c r="AU668" s="40"/>
      <c r="AV668" s="71"/>
      <c r="AW668" s="160"/>
      <c r="AX668" s="3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45" customHeight="1">
      <c r="A669" s="14"/>
      <c r="B669" s="14"/>
      <c r="C669" s="40"/>
      <c r="D669" s="160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0"/>
      <c r="AR669" s="40"/>
      <c r="AS669" s="54"/>
      <c r="AT669" s="40"/>
      <c r="AU669" s="40"/>
      <c r="AV669" s="71"/>
      <c r="AW669" s="160"/>
      <c r="AX669" s="3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45" customHeight="1">
      <c r="A670" s="14"/>
      <c r="B670" s="14"/>
      <c r="C670" s="40"/>
      <c r="D670" s="160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0"/>
      <c r="AR670" s="40"/>
      <c r="AS670" s="54"/>
      <c r="AT670" s="40"/>
      <c r="AU670" s="40"/>
      <c r="AV670" s="71"/>
      <c r="AW670" s="160"/>
      <c r="AX670" s="3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45" customHeight="1">
      <c r="A671" s="14"/>
      <c r="B671" s="14"/>
      <c r="C671" s="40"/>
      <c r="D671" s="160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0"/>
      <c r="AR671" s="40"/>
      <c r="AS671" s="54"/>
      <c r="AT671" s="40"/>
      <c r="AU671" s="40"/>
      <c r="AV671" s="71"/>
      <c r="AW671" s="160"/>
      <c r="AX671" s="3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45" customHeight="1">
      <c r="A672" s="14"/>
      <c r="B672" s="14"/>
      <c r="C672" s="40"/>
      <c r="D672" s="160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0"/>
      <c r="AR672" s="40"/>
      <c r="AS672" s="54"/>
      <c r="AT672" s="40"/>
      <c r="AU672" s="40"/>
      <c r="AV672" s="71"/>
      <c r="AW672" s="160"/>
      <c r="AX672" s="3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45" customHeight="1">
      <c r="A673" s="14"/>
      <c r="B673" s="14"/>
      <c r="C673" s="40"/>
      <c r="D673" s="160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0"/>
      <c r="AR673" s="40"/>
      <c r="AS673" s="54"/>
      <c r="AT673" s="40"/>
      <c r="AU673" s="40"/>
      <c r="AV673" s="71"/>
      <c r="AW673" s="160"/>
      <c r="AX673" s="3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45" customHeight="1">
      <c r="A674" s="14"/>
      <c r="B674" s="14"/>
      <c r="C674" s="40"/>
      <c r="D674" s="160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0"/>
      <c r="AR674" s="40"/>
      <c r="AS674" s="54"/>
      <c r="AT674" s="40"/>
      <c r="AU674" s="40"/>
      <c r="AV674" s="71"/>
      <c r="AW674" s="160"/>
      <c r="AX674" s="3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45" customHeight="1">
      <c r="A675" s="14"/>
      <c r="B675" s="14"/>
      <c r="C675" s="40"/>
      <c r="D675" s="160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0"/>
      <c r="AR675" s="40"/>
      <c r="AS675" s="54"/>
      <c r="AT675" s="40"/>
      <c r="AU675" s="40"/>
      <c r="AV675" s="71"/>
      <c r="AW675" s="160"/>
      <c r="AX675" s="3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45" customHeight="1">
      <c r="A676" s="14"/>
      <c r="B676" s="14"/>
      <c r="C676" s="40"/>
      <c r="D676" s="160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0"/>
      <c r="AR676" s="40"/>
      <c r="AS676" s="54"/>
      <c r="AT676" s="40"/>
      <c r="AU676" s="40"/>
      <c r="AV676" s="71"/>
      <c r="AW676" s="160"/>
      <c r="AX676" s="3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45" customHeight="1">
      <c r="A677" s="14"/>
      <c r="B677" s="14"/>
      <c r="C677" s="40"/>
      <c r="D677" s="160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0"/>
      <c r="AR677" s="40"/>
      <c r="AS677" s="54"/>
      <c r="AT677" s="40"/>
      <c r="AU677" s="40"/>
      <c r="AV677" s="71"/>
      <c r="AW677" s="160"/>
      <c r="AX677" s="3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45" customHeight="1">
      <c r="A678" s="14"/>
      <c r="B678" s="14"/>
      <c r="C678" s="40"/>
      <c r="D678" s="160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0"/>
      <c r="AR678" s="40"/>
      <c r="AS678" s="54"/>
      <c r="AT678" s="40"/>
      <c r="AU678" s="40"/>
      <c r="AV678" s="71"/>
      <c r="AW678" s="160"/>
      <c r="AX678" s="3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45" customHeight="1">
      <c r="A679" s="14"/>
      <c r="B679" s="14"/>
      <c r="C679" s="40"/>
      <c r="D679" s="160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0"/>
      <c r="AR679" s="40"/>
      <c r="AS679" s="54"/>
      <c r="AT679" s="40"/>
      <c r="AU679" s="40"/>
      <c r="AV679" s="71"/>
      <c r="AW679" s="160"/>
      <c r="AX679" s="3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45" customHeight="1">
      <c r="A680" s="14"/>
      <c r="B680" s="14"/>
      <c r="C680" s="40"/>
      <c r="D680" s="160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0"/>
      <c r="AR680" s="40"/>
      <c r="AS680" s="54"/>
      <c r="AT680" s="40"/>
      <c r="AU680" s="40"/>
      <c r="AV680" s="71"/>
      <c r="AW680" s="160"/>
      <c r="AX680" s="3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45" customHeight="1">
      <c r="A681" s="14"/>
      <c r="B681" s="14"/>
      <c r="C681" s="40"/>
      <c r="D681" s="160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0"/>
      <c r="AR681" s="40"/>
      <c r="AS681" s="54"/>
      <c r="AT681" s="40"/>
      <c r="AU681" s="40"/>
      <c r="AV681" s="71"/>
      <c r="AW681" s="160"/>
      <c r="AX681" s="3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45" customHeight="1">
      <c r="A682" s="14"/>
      <c r="B682" s="14"/>
      <c r="C682" s="40"/>
      <c r="D682" s="160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0"/>
      <c r="AR682" s="40"/>
      <c r="AS682" s="54"/>
      <c r="AT682" s="40"/>
      <c r="AU682" s="40"/>
      <c r="AV682" s="71"/>
      <c r="AW682" s="160"/>
      <c r="AX682" s="3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45" customHeight="1">
      <c r="A683" s="14"/>
      <c r="B683" s="14"/>
      <c r="C683" s="40"/>
      <c r="D683" s="160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0"/>
      <c r="AR683" s="40"/>
      <c r="AS683" s="54"/>
      <c r="AT683" s="40"/>
      <c r="AU683" s="40"/>
      <c r="AV683" s="71"/>
      <c r="AW683" s="160"/>
      <c r="AX683" s="3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45" customHeight="1">
      <c r="A684" s="14"/>
      <c r="B684" s="14"/>
      <c r="C684" s="40"/>
      <c r="D684" s="160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0"/>
      <c r="AR684" s="40"/>
      <c r="AS684" s="54"/>
      <c r="AT684" s="40"/>
      <c r="AU684" s="40"/>
      <c r="AV684" s="71"/>
      <c r="AW684" s="160"/>
      <c r="AX684" s="3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45" customHeight="1">
      <c r="A685" s="14"/>
      <c r="B685" s="14"/>
      <c r="C685" s="40"/>
      <c r="D685" s="160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0"/>
      <c r="AR685" s="40"/>
      <c r="AS685" s="54"/>
      <c r="AT685" s="40"/>
      <c r="AU685" s="40"/>
      <c r="AV685" s="71"/>
      <c r="AW685" s="160"/>
      <c r="AX685" s="3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45" customHeight="1">
      <c r="A686" s="14"/>
      <c r="B686" s="14"/>
      <c r="C686" s="40"/>
      <c r="D686" s="160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0"/>
      <c r="AR686" s="40"/>
      <c r="AS686" s="54"/>
      <c r="AT686" s="40"/>
      <c r="AU686" s="40"/>
      <c r="AV686" s="71"/>
      <c r="AW686" s="160"/>
      <c r="AX686" s="3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45" customHeight="1">
      <c r="A687" s="14"/>
      <c r="B687" s="14"/>
      <c r="C687" s="40"/>
      <c r="D687" s="160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0"/>
      <c r="AR687" s="40"/>
      <c r="AS687" s="54"/>
      <c r="AT687" s="40"/>
      <c r="AU687" s="40"/>
      <c r="AV687" s="71"/>
      <c r="AW687" s="160"/>
      <c r="AX687" s="3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45" customHeight="1">
      <c r="A688" s="14"/>
      <c r="B688" s="14"/>
      <c r="C688" s="40"/>
      <c r="D688" s="160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0"/>
      <c r="AR688" s="40"/>
      <c r="AS688" s="54"/>
      <c r="AT688" s="40"/>
      <c r="AU688" s="40"/>
      <c r="AV688" s="71"/>
      <c r="AW688" s="160"/>
      <c r="AX688" s="3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45" customHeight="1">
      <c r="A689" s="14"/>
      <c r="B689" s="14"/>
      <c r="C689" s="40"/>
      <c r="D689" s="160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0"/>
      <c r="AR689" s="40"/>
      <c r="AS689" s="54"/>
      <c r="AT689" s="40"/>
      <c r="AU689" s="40"/>
      <c r="AV689" s="71"/>
      <c r="AW689" s="160"/>
      <c r="AX689" s="3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45" customHeight="1">
      <c r="A690" s="14"/>
      <c r="B690" s="14"/>
      <c r="C690" s="40"/>
      <c r="D690" s="160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0"/>
      <c r="AR690" s="40"/>
      <c r="AS690" s="54"/>
      <c r="AT690" s="40"/>
      <c r="AU690" s="40"/>
      <c r="AV690" s="71"/>
      <c r="AW690" s="160"/>
      <c r="AX690" s="3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45" customHeight="1">
      <c r="A691" s="14"/>
      <c r="B691" s="14"/>
      <c r="C691" s="40"/>
      <c r="D691" s="160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0"/>
      <c r="AR691" s="40"/>
      <c r="AS691" s="54"/>
      <c r="AT691" s="40"/>
      <c r="AU691" s="40"/>
      <c r="AV691" s="71"/>
      <c r="AW691" s="160"/>
      <c r="AX691" s="3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45" customHeight="1">
      <c r="A692" s="14"/>
      <c r="B692" s="14"/>
      <c r="C692" s="40"/>
      <c r="D692" s="160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0"/>
      <c r="AR692" s="40"/>
      <c r="AS692" s="54"/>
      <c r="AT692" s="40"/>
      <c r="AU692" s="40"/>
      <c r="AV692" s="71"/>
      <c r="AW692" s="160"/>
      <c r="AX692" s="3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45" customHeight="1">
      <c r="A693" s="14"/>
      <c r="B693" s="14"/>
      <c r="C693" s="40"/>
      <c r="D693" s="160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0"/>
      <c r="AR693" s="40"/>
      <c r="AS693" s="54"/>
      <c r="AT693" s="40"/>
      <c r="AU693" s="40"/>
      <c r="AV693" s="71"/>
      <c r="AW693" s="160"/>
      <c r="AX693" s="3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45" customHeight="1">
      <c r="A694" s="14"/>
      <c r="B694" s="14"/>
      <c r="C694" s="40"/>
      <c r="D694" s="160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0"/>
      <c r="AR694" s="40"/>
      <c r="AS694" s="54"/>
      <c r="AT694" s="40"/>
      <c r="AU694" s="40"/>
      <c r="AV694" s="71"/>
      <c r="AW694" s="160"/>
      <c r="AX694" s="3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45" customHeight="1">
      <c r="A695" s="14"/>
      <c r="B695" s="14"/>
      <c r="C695" s="40"/>
      <c r="D695" s="160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0"/>
      <c r="AR695" s="40"/>
      <c r="AS695" s="54"/>
      <c r="AT695" s="40"/>
      <c r="AU695" s="40"/>
      <c r="AV695" s="71"/>
      <c r="AW695" s="160"/>
      <c r="AX695" s="3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45" customHeight="1">
      <c r="A696" s="14"/>
      <c r="B696" s="14"/>
      <c r="C696" s="40"/>
      <c r="D696" s="160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0"/>
      <c r="AR696" s="40"/>
      <c r="AS696" s="54"/>
      <c r="AT696" s="40"/>
      <c r="AU696" s="40"/>
      <c r="AV696" s="71"/>
      <c r="AW696" s="160"/>
      <c r="AX696" s="3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45" customHeight="1">
      <c r="A697" s="14"/>
      <c r="B697" s="14"/>
      <c r="C697" s="40"/>
      <c r="D697" s="160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0"/>
      <c r="AR697" s="40"/>
      <c r="AS697" s="54"/>
      <c r="AT697" s="40"/>
      <c r="AU697" s="40"/>
      <c r="AV697" s="71"/>
      <c r="AW697" s="160"/>
      <c r="AX697" s="3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45" customHeight="1">
      <c r="A698" s="14"/>
      <c r="B698" s="14"/>
      <c r="C698" s="40"/>
      <c r="D698" s="160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0"/>
      <c r="AR698" s="40"/>
      <c r="AS698" s="54"/>
      <c r="AT698" s="40"/>
      <c r="AU698" s="40"/>
      <c r="AV698" s="71"/>
      <c r="AW698" s="160"/>
      <c r="AX698" s="3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45" customHeight="1">
      <c r="A699" s="14"/>
      <c r="B699" s="14"/>
      <c r="C699" s="40"/>
      <c r="D699" s="160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0"/>
      <c r="AR699" s="40"/>
      <c r="AS699" s="54"/>
      <c r="AT699" s="40"/>
      <c r="AU699" s="40"/>
      <c r="AV699" s="71"/>
      <c r="AW699" s="160"/>
      <c r="AX699" s="3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45" customHeight="1">
      <c r="A700" s="14"/>
      <c r="B700" s="14"/>
      <c r="C700" s="40"/>
      <c r="D700" s="160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0"/>
      <c r="AR700" s="40"/>
      <c r="AS700" s="54"/>
      <c r="AT700" s="40"/>
      <c r="AU700" s="40"/>
      <c r="AV700" s="71"/>
      <c r="AW700" s="160"/>
      <c r="AX700" s="3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45" customHeight="1">
      <c r="A701" s="14"/>
      <c r="B701" s="14"/>
      <c r="C701" s="40"/>
      <c r="D701" s="160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0"/>
      <c r="AR701" s="40"/>
      <c r="AS701" s="54"/>
      <c r="AT701" s="40"/>
      <c r="AU701" s="40"/>
      <c r="AV701" s="71"/>
      <c r="AW701" s="160"/>
      <c r="AX701" s="3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45" customHeight="1">
      <c r="A702" s="14"/>
      <c r="B702" s="14"/>
      <c r="C702" s="40"/>
      <c r="D702" s="160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0"/>
      <c r="AR702" s="40"/>
      <c r="AS702" s="54"/>
      <c r="AT702" s="40"/>
      <c r="AU702" s="40"/>
      <c r="AV702" s="71"/>
      <c r="AW702" s="160"/>
      <c r="AX702" s="3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45" customHeight="1">
      <c r="A703" s="14"/>
      <c r="B703" s="14"/>
      <c r="C703" s="40"/>
      <c r="D703" s="160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0"/>
      <c r="AR703" s="40"/>
      <c r="AS703" s="54"/>
      <c r="AT703" s="40"/>
      <c r="AU703" s="40"/>
      <c r="AV703" s="71"/>
      <c r="AW703" s="160"/>
      <c r="AX703" s="3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45" customHeight="1">
      <c r="A704" s="14"/>
      <c r="B704" s="14"/>
      <c r="C704" s="40"/>
      <c r="D704" s="160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0"/>
      <c r="AR704" s="40"/>
      <c r="AS704" s="54"/>
      <c r="AT704" s="40"/>
      <c r="AU704" s="40"/>
      <c r="AV704" s="71"/>
      <c r="AW704" s="160"/>
      <c r="AX704" s="3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45" customHeight="1">
      <c r="A705" s="14"/>
      <c r="B705" s="14"/>
      <c r="C705" s="40"/>
      <c r="D705" s="160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0"/>
      <c r="AR705" s="40"/>
      <c r="AS705" s="54"/>
      <c r="AT705" s="40"/>
      <c r="AU705" s="40"/>
      <c r="AV705" s="71"/>
      <c r="AW705" s="160"/>
      <c r="AX705" s="3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45" customHeight="1">
      <c r="A706" s="14"/>
      <c r="B706" s="14"/>
      <c r="C706" s="40"/>
      <c r="D706" s="160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0"/>
      <c r="AR706" s="40"/>
      <c r="AS706" s="54"/>
      <c r="AT706" s="40"/>
      <c r="AU706" s="40"/>
      <c r="AV706" s="71"/>
      <c r="AW706" s="160"/>
      <c r="AX706" s="3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45" customHeight="1">
      <c r="A707" s="14"/>
      <c r="B707" s="14"/>
      <c r="C707" s="40"/>
      <c r="D707" s="160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0"/>
      <c r="AR707" s="40"/>
      <c r="AS707" s="54"/>
      <c r="AT707" s="40"/>
      <c r="AU707" s="40"/>
      <c r="AV707" s="71"/>
      <c r="AW707" s="160"/>
      <c r="AX707" s="3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45" customHeight="1">
      <c r="A708" s="14"/>
      <c r="B708" s="14"/>
      <c r="C708" s="40"/>
      <c r="D708" s="160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0"/>
      <c r="AR708" s="40"/>
      <c r="AS708" s="54"/>
      <c r="AT708" s="40"/>
      <c r="AU708" s="40"/>
      <c r="AV708" s="71"/>
      <c r="AW708" s="160"/>
      <c r="AX708" s="3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45" customHeight="1">
      <c r="A709" s="14"/>
      <c r="B709" s="14"/>
      <c r="C709" s="40"/>
      <c r="D709" s="160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0"/>
      <c r="AR709" s="40"/>
      <c r="AS709" s="54"/>
      <c r="AT709" s="40"/>
      <c r="AU709" s="40"/>
      <c r="AV709" s="71"/>
      <c r="AW709" s="160"/>
      <c r="AX709" s="3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45" customHeight="1">
      <c r="A710" s="14"/>
      <c r="B710" s="14"/>
      <c r="C710" s="40"/>
      <c r="D710" s="160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0"/>
      <c r="AR710" s="40"/>
      <c r="AS710" s="54"/>
      <c r="AT710" s="40"/>
      <c r="AU710" s="40"/>
      <c r="AV710" s="71"/>
      <c r="AW710" s="160"/>
      <c r="AX710" s="3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45" customHeight="1">
      <c r="A711" s="14"/>
      <c r="B711" s="14"/>
      <c r="C711" s="40"/>
      <c r="D711" s="160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0"/>
      <c r="AR711" s="40"/>
      <c r="AS711" s="54"/>
      <c r="AT711" s="40"/>
      <c r="AU711" s="40"/>
      <c r="AV711" s="71"/>
      <c r="AW711" s="160"/>
      <c r="AX711" s="3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45" customHeight="1">
      <c r="A712" s="14"/>
      <c r="B712" s="14"/>
      <c r="C712" s="40"/>
      <c r="D712" s="160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0"/>
      <c r="AR712" s="40"/>
      <c r="AS712" s="54"/>
      <c r="AT712" s="40"/>
      <c r="AU712" s="40"/>
      <c r="AV712" s="71"/>
      <c r="AW712" s="160"/>
      <c r="AX712" s="3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45" customHeight="1">
      <c r="A713" s="14"/>
      <c r="B713" s="14"/>
      <c r="C713" s="40"/>
      <c r="D713" s="160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0"/>
      <c r="AR713" s="40"/>
      <c r="AS713" s="54"/>
      <c r="AT713" s="40"/>
      <c r="AU713" s="40"/>
      <c r="AV713" s="71"/>
      <c r="AW713" s="160"/>
      <c r="AX713" s="3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45" customHeight="1">
      <c r="A714" s="14"/>
      <c r="B714" s="14"/>
      <c r="C714" s="40"/>
      <c r="D714" s="160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0"/>
      <c r="AR714" s="40"/>
      <c r="AS714" s="54"/>
      <c r="AT714" s="40"/>
      <c r="AU714" s="40"/>
      <c r="AV714" s="71"/>
      <c r="AW714" s="160"/>
      <c r="AX714" s="3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45" customHeight="1">
      <c r="A715" s="14"/>
      <c r="B715" s="14"/>
      <c r="C715" s="40"/>
      <c r="D715" s="160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0"/>
      <c r="AR715" s="40"/>
      <c r="AS715" s="54"/>
      <c r="AT715" s="40"/>
      <c r="AU715" s="40"/>
      <c r="AV715" s="71"/>
      <c r="AW715" s="160"/>
      <c r="AX715" s="3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45" customHeight="1">
      <c r="A716" s="14"/>
      <c r="B716" s="14"/>
      <c r="C716" s="40"/>
      <c r="D716" s="160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0"/>
      <c r="AR716" s="40"/>
      <c r="AS716" s="54"/>
      <c r="AT716" s="40"/>
      <c r="AU716" s="40"/>
      <c r="AV716" s="71"/>
      <c r="AW716" s="160"/>
      <c r="AX716" s="3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45" customHeight="1">
      <c r="A717" s="14"/>
      <c r="B717" s="14"/>
      <c r="C717" s="40"/>
      <c r="D717" s="160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0"/>
      <c r="AR717" s="40"/>
      <c r="AS717" s="54"/>
      <c r="AT717" s="40"/>
      <c r="AU717" s="40"/>
      <c r="AV717" s="71"/>
      <c r="AW717" s="160"/>
      <c r="AX717" s="3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45" customHeight="1">
      <c r="A718" s="14"/>
      <c r="B718" s="14"/>
      <c r="C718" s="40"/>
      <c r="D718" s="160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0"/>
      <c r="AR718" s="40"/>
      <c r="AS718" s="54"/>
      <c r="AT718" s="40"/>
      <c r="AU718" s="40"/>
      <c r="AV718" s="71"/>
      <c r="AW718" s="160"/>
      <c r="AX718" s="3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45" customHeight="1">
      <c r="A719" s="14"/>
      <c r="B719" s="14"/>
      <c r="C719" s="40"/>
      <c r="D719" s="160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0"/>
      <c r="AR719" s="40"/>
      <c r="AS719" s="54"/>
      <c r="AT719" s="40"/>
      <c r="AU719" s="40"/>
      <c r="AV719" s="71"/>
      <c r="AW719" s="160"/>
      <c r="AX719" s="3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45" customHeight="1">
      <c r="A720" s="14"/>
      <c r="B720" s="14"/>
      <c r="C720" s="40"/>
      <c r="D720" s="160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0"/>
      <c r="AR720" s="40"/>
      <c r="AS720" s="54"/>
      <c r="AT720" s="40"/>
      <c r="AU720" s="40"/>
      <c r="AV720" s="71"/>
      <c r="AW720" s="160"/>
      <c r="AX720" s="3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45" customHeight="1">
      <c r="A721" s="14"/>
      <c r="B721" s="14"/>
      <c r="C721" s="40"/>
      <c r="D721" s="160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0"/>
      <c r="AR721" s="40"/>
      <c r="AS721" s="54"/>
      <c r="AT721" s="40"/>
      <c r="AU721" s="40"/>
      <c r="AV721" s="71"/>
      <c r="AW721" s="160"/>
      <c r="AX721" s="3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45" customHeight="1">
      <c r="A722" s="14"/>
      <c r="B722" s="14"/>
      <c r="C722" s="40"/>
      <c r="D722" s="160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0"/>
      <c r="AR722" s="40"/>
      <c r="AS722" s="54"/>
      <c r="AT722" s="40"/>
      <c r="AU722" s="40"/>
      <c r="AV722" s="71"/>
      <c r="AW722" s="160"/>
      <c r="AX722" s="3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45" customHeight="1">
      <c r="A723" s="14"/>
      <c r="B723" s="14"/>
      <c r="C723" s="40"/>
      <c r="D723" s="160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0"/>
      <c r="AR723" s="40"/>
      <c r="AS723" s="54"/>
      <c r="AT723" s="40"/>
      <c r="AU723" s="40"/>
      <c r="AV723" s="71"/>
      <c r="AW723" s="160"/>
      <c r="AX723" s="3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45" customHeight="1">
      <c r="A724" s="14"/>
      <c r="B724" s="14"/>
      <c r="C724" s="40"/>
      <c r="D724" s="160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0"/>
      <c r="AR724" s="40"/>
      <c r="AS724" s="54"/>
      <c r="AT724" s="40"/>
      <c r="AU724" s="40"/>
      <c r="AV724" s="71"/>
      <c r="AW724" s="160"/>
      <c r="AX724" s="3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45" customHeight="1">
      <c r="A725" s="14"/>
      <c r="B725" s="14"/>
      <c r="C725" s="40"/>
      <c r="D725" s="160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0"/>
      <c r="AR725" s="40"/>
      <c r="AS725" s="54"/>
      <c r="AT725" s="40"/>
      <c r="AU725" s="40"/>
      <c r="AV725" s="71"/>
      <c r="AW725" s="160"/>
      <c r="AX725" s="3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45" customHeight="1">
      <c r="A726" s="14"/>
      <c r="B726" s="14"/>
      <c r="C726" s="40"/>
      <c r="D726" s="160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0"/>
      <c r="AR726" s="40"/>
      <c r="AS726" s="54"/>
      <c r="AT726" s="40"/>
      <c r="AU726" s="40"/>
      <c r="AV726" s="71"/>
      <c r="AW726" s="160"/>
      <c r="AX726" s="3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45" customHeight="1">
      <c r="A727" s="14"/>
      <c r="B727" s="14"/>
      <c r="C727" s="40"/>
      <c r="D727" s="160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0"/>
      <c r="AR727" s="40"/>
      <c r="AS727" s="54"/>
      <c r="AT727" s="40"/>
      <c r="AU727" s="40"/>
      <c r="AV727" s="71"/>
      <c r="AW727" s="160"/>
      <c r="AX727" s="3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45" customHeight="1">
      <c r="A728" s="14"/>
      <c r="B728" s="14"/>
      <c r="C728" s="40"/>
      <c r="D728" s="160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0"/>
      <c r="AR728" s="40"/>
      <c r="AS728" s="54"/>
      <c r="AT728" s="40"/>
      <c r="AU728" s="40"/>
      <c r="AV728" s="71"/>
      <c r="AW728" s="160"/>
      <c r="AX728" s="3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45" customHeight="1">
      <c r="A729" s="14"/>
      <c r="B729" s="14"/>
      <c r="C729" s="40"/>
      <c r="D729" s="160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0"/>
      <c r="AR729" s="40"/>
      <c r="AS729" s="54"/>
      <c r="AT729" s="40"/>
      <c r="AU729" s="40"/>
      <c r="AV729" s="71"/>
      <c r="AW729" s="160"/>
      <c r="AX729" s="3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45" customHeight="1">
      <c r="A730" s="14"/>
      <c r="B730" s="14"/>
      <c r="C730" s="40"/>
      <c r="D730" s="160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0"/>
      <c r="AR730" s="40"/>
      <c r="AS730" s="54"/>
      <c r="AT730" s="40"/>
      <c r="AU730" s="40"/>
      <c r="AV730" s="71"/>
      <c r="AW730" s="160"/>
      <c r="AX730" s="3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45" customHeight="1">
      <c r="A731" s="14"/>
      <c r="B731" s="14"/>
      <c r="C731" s="40"/>
      <c r="D731" s="160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0"/>
      <c r="AR731" s="40"/>
      <c r="AS731" s="54"/>
      <c r="AT731" s="40"/>
      <c r="AU731" s="40"/>
      <c r="AV731" s="71"/>
      <c r="AW731" s="160"/>
      <c r="AX731" s="3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45" customHeight="1">
      <c r="A732" s="14"/>
      <c r="B732" s="14"/>
      <c r="C732" s="40"/>
      <c r="D732" s="160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0"/>
      <c r="AR732" s="40"/>
      <c r="AS732" s="54"/>
      <c r="AT732" s="40"/>
      <c r="AU732" s="40"/>
      <c r="AV732" s="71"/>
      <c r="AW732" s="160"/>
      <c r="AX732" s="3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45" customHeight="1">
      <c r="A733" s="14"/>
      <c r="B733" s="14"/>
      <c r="C733" s="40"/>
      <c r="D733" s="160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0"/>
      <c r="AR733" s="40"/>
      <c r="AS733" s="54"/>
      <c r="AT733" s="40"/>
      <c r="AU733" s="40"/>
      <c r="AV733" s="71"/>
      <c r="AW733" s="160"/>
      <c r="AX733" s="3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45" customHeight="1">
      <c r="A734" s="14"/>
      <c r="B734" s="14"/>
      <c r="C734" s="40"/>
      <c r="D734" s="160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0"/>
      <c r="AR734" s="40"/>
      <c r="AS734" s="54"/>
      <c r="AT734" s="40"/>
      <c r="AU734" s="40"/>
      <c r="AV734" s="71"/>
      <c r="AW734" s="160"/>
      <c r="AX734" s="3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45" customHeight="1">
      <c r="A735" s="14"/>
      <c r="B735" s="14"/>
      <c r="C735" s="40"/>
      <c r="D735" s="160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0"/>
      <c r="AR735" s="40"/>
      <c r="AS735" s="54"/>
      <c r="AT735" s="40"/>
      <c r="AU735" s="40"/>
      <c r="AV735" s="71"/>
      <c r="AW735" s="160"/>
      <c r="AX735" s="3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45" customHeight="1">
      <c r="A736" s="14"/>
      <c r="B736" s="14"/>
      <c r="C736" s="40"/>
      <c r="D736" s="160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0"/>
      <c r="AR736" s="40"/>
      <c r="AS736" s="54"/>
      <c r="AT736" s="40"/>
      <c r="AU736" s="40"/>
      <c r="AV736" s="71"/>
      <c r="AW736" s="160"/>
      <c r="AX736" s="3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45" customHeight="1">
      <c r="A737" s="14"/>
      <c r="B737" s="14"/>
      <c r="C737" s="40"/>
      <c r="D737" s="160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0"/>
      <c r="AR737" s="40"/>
      <c r="AS737" s="54"/>
      <c r="AT737" s="40"/>
      <c r="AU737" s="40"/>
      <c r="AV737" s="71"/>
      <c r="AW737" s="160"/>
      <c r="AX737" s="3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45" customHeight="1">
      <c r="A738" s="14"/>
      <c r="B738" s="14"/>
      <c r="C738" s="40"/>
      <c r="D738" s="160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0"/>
      <c r="AR738" s="40"/>
      <c r="AS738" s="54"/>
      <c r="AT738" s="40"/>
      <c r="AU738" s="40"/>
      <c r="AV738" s="71"/>
      <c r="AW738" s="160"/>
      <c r="AX738" s="3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45" customHeight="1">
      <c r="A739" s="14"/>
      <c r="B739" s="14"/>
      <c r="C739" s="40"/>
      <c r="D739" s="160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0"/>
      <c r="AR739" s="40"/>
      <c r="AS739" s="54"/>
      <c r="AT739" s="40"/>
      <c r="AU739" s="40"/>
      <c r="AV739" s="71"/>
      <c r="AW739" s="160"/>
      <c r="AX739" s="3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45" customHeight="1">
      <c r="A740" s="14"/>
      <c r="B740" s="14"/>
      <c r="C740" s="40"/>
      <c r="D740" s="160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0"/>
      <c r="AR740" s="40"/>
      <c r="AS740" s="54"/>
      <c r="AT740" s="40"/>
      <c r="AU740" s="40"/>
      <c r="AV740" s="71"/>
      <c r="AW740" s="160"/>
      <c r="AX740" s="3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45" customHeight="1">
      <c r="A741" s="14"/>
      <c r="B741" s="14"/>
      <c r="C741" s="40"/>
      <c r="D741" s="160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0"/>
      <c r="AR741" s="40"/>
      <c r="AS741" s="54"/>
      <c r="AT741" s="40"/>
      <c r="AU741" s="40"/>
      <c r="AV741" s="71"/>
      <c r="AW741" s="160"/>
      <c r="AX741" s="3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45" customHeight="1">
      <c r="A742" s="14"/>
      <c r="B742" s="14"/>
      <c r="C742" s="40"/>
      <c r="D742" s="160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0"/>
      <c r="AR742" s="40"/>
      <c r="AS742" s="54"/>
      <c r="AT742" s="40"/>
      <c r="AU742" s="40"/>
      <c r="AV742" s="71"/>
      <c r="AW742" s="160"/>
      <c r="AX742" s="3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45" customHeight="1">
      <c r="A743" s="14"/>
      <c r="B743" s="14"/>
      <c r="C743" s="40"/>
      <c r="D743" s="160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0"/>
      <c r="AR743" s="40"/>
      <c r="AS743" s="54"/>
      <c r="AT743" s="40"/>
      <c r="AU743" s="40"/>
      <c r="AV743" s="71"/>
      <c r="AW743" s="160"/>
      <c r="AX743" s="3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45" customHeight="1">
      <c r="A744" s="14"/>
      <c r="B744" s="14"/>
      <c r="C744" s="40"/>
      <c r="D744" s="160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0"/>
      <c r="AR744" s="40"/>
      <c r="AS744" s="54"/>
      <c r="AT744" s="40"/>
      <c r="AU744" s="40"/>
      <c r="AV744" s="71"/>
      <c r="AW744" s="160"/>
      <c r="AX744" s="3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45" customHeight="1">
      <c r="A745" s="14"/>
      <c r="B745" s="14"/>
      <c r="C745" s="40"/>
      <c r="D745" s="160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0"/>
      <c r="AR745" s="40"/>
      <c r="AS745" s="54"/>
      <c r="AT745" s="40"/>
      <c r="AU745" s="40"/>
      <c r="AV745" s="71"/>
      <c r="AW745" s="160"/>
      <c r="AX745" s="3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45" customHeight="1">
      <c r="A746" s="14"/>
      <c r="B746" s="14"/>
      <c r="C746" s="40"/>
      <c r="D746" s="160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0"/>
      <c r="AR746" s="40"/>
      <c r="AS746" s="54"/>
      <c r="AT746" s="40"/>
      <c r="AU746" s="40"/>
      <c r="AV746" s="71"/>
      <c r="AW746" s="160"/>
      <c r="AX746" s="3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45" customHeight="1">
      <c r="A747" s="14"/>
      <c r="B747" s="14"/>
      <c r="C747" s="40"/>
      <c r="D747" s="160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0"/>
      <c r="AR747" s="40"/>
      <c r="AS747" s="54"/>
      <c r="AT747" s="40"/>
      <c r="AU747" s="40"/>
      <c r="AV747" s="71"/>
      <c r="AW747" s="160"/>
      <c r="AX747" s="3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45" customHeight="1">
      <c r="A748" s="14"/>
      <c r="B748" s="14"/>
      <c r="C748" s="40"/>
      <c r="D748" s="160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0"/>
      <c r="AR748" s="40"/>
      <c r="AS748" s="54"/>
      <c r="AT748" s="40"/>
      <c r="AU748" s="40"/>
      <c r="AV748" s="71"/>
      <c r="AW748" s="160"/>
      <c r="AX748" s="3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45" customHeight="1">
      <c r="A749" s="14"/>
      <c r="B749" s="14"/>
      <c r="C749" s="40"/>
      <c r="D749" s="160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0"/>
      <c r="AR749" s="40"/>
      <c r="AS749" s="54"/>
      <c r="AT749" s="40"/>
      <c r="AU749" s="40"/>
      <c r="AV749" s="71"/>
      <c r="AW749" s="160"/>
      <c r="AX749" s="3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45" customHeight="1">
      <c r="A750" s="14"/>
      <c r="B750" s="14"/>
      <c r="C750" s="40"/>
      <c r="D750" s="160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0"/>
      <c r="AR750" s="40"/>
      <c r="AS750" s="54"/>
      <c r="AT750" s="40"/>
      <c r="AU750" s="40"/>
      <c r="AV750" s="71"/>
      <c r="AW750" s="160"/>
      <c r="AX750" s="3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45" customHeight="1">
      <c r="A751" s="14"/>
      <c r="B751" s="14"/>
      <c r="C751" s="40"/>
      <c r="D751" s="160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0"/>
      <c r="AR751" s="40"/>
      <c r="AS751" s="54"/>
      <c r="AT751" s="40"/>
      <c r="AU751" s="40"/>
      <c r="AV751" s="71"/>
      <c r="AW751" s="160"/>
      <c r="AX751" s="3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45" customHeight="1">
      <c r="A752" s="14"/>
      <c r="B752" s="14"/>
      <c r="C752" s="40"/>
      <c r="D752" s="160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0"/>
      <c r="AR752" s="40"/>
      <c r="AS752" s="54"/>
      <c r="AT752" s="40"/>
      <c r="AU752" s="40"/>
      <c r="AV752" s="71"/>
      <c r="AW752" s="160"/>
      <c r="AX752" s="3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45" customHeight="1">
      <c r="A753" s="14"/>
      <c r="B753" s="14"/>
      <c r="C753" s="40"/>
      <c r="D753" s="160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0"/>
      <c r="AR753" s="40"/>
      <c r="AS753" s="54"/>
      <c r="AT753" s="40"/>
      <c r="AU753" s="40"/>
      <c r="AV753" s="71"/>
      <c r="AW753" s="160"/>
      <c r="AX753" s="3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45" customHeight="1">
      <c r="A754" s="14"/>
      <c r="B754" s="14"/>
      <c r="C754" s="40"/>
      <c r="D754" s="160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0"/>
      <c r="AR754" s="40"/>
      <c r="AS754" s="54"/>
      <c r="AT754" s="40"/>
      <c r="AU754" s="40"/>
      <c r="AV754" s="71"/>
      <c r="AW754" s="160"/>
      <c r="AX754" s="3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45" customHeight="1">
      <c r="A755" s="14"/>
      <c r="B755" s="14"/>
      <c r="C755" s="40"/>
      <c r="D755" s="160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0"/>
      <c r="AR755" s="40"/>
      <c r="AS755" s="54"/>
      <c r="AT755" s="40"/>
      <c r="AU755" s="40"/>
      <c r="AV755" s="71"/>
      <c r="AW755" s="160"/>
      <c r="AX755" s="3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45" customHeight="1">
      <c r="A756" s="14"/>
      <c r="B756" s="14"/>
      <c r="C756" s="40"/>
      <c r="D756" s="160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0"/>
      <c r="AR756" s="40"/>
      <c r="AS756" s="54"/>
      <c r="AT756" s="40"/>
      <c r="AU756" s="40"/>
      <c r="AV756" s="71"/>
      <c r="AW756" s="160"/>
      <c r="AX756" s="3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45" customHeight="1">
      <c r="A757" s="14"/>
      <c r="B757" s="14"/>
      <c r="C757" s="40"/>
      <c r="D757" s="160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0"/>
      <c r="AR757" s="40"/>
      <c r="AS757" s="54"/>
      <c r="AT757" s="40"/>
      <c r="AU757" s="40"/>
      <c r="AV757" s="71"/>
      <c r="AW757" s="160"/>
      <c r="AX757" s="3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45" customHeight="1">
      <c r="A758" s="14"/>
      <c r="B758" s="14"/>
      <c r="C758" s="40"/>
      <c r="D758" s="160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0"/>
      <c r="AR758" s="40"/>
      <c r="AS758" s="54"/>
      <c r="AT758" s="40"/>
      <c r="AU758" s="40"/>
      <c r="AV758" s="71"/>
      <c r="AW758" s="160"/>
      <c r="AX758" s="3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45" customHeight="1">
      <c r="A759" s="14"/>
      <c r="B759" s="14"/>
      <c r="C759" s="40"/>
      <c r="D759" s="160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0"/>
      <c r="AR759" s="40"/>
      <c r="AS759" s="54"/>
      <c r="AT759" s="40"/>
      <c r="AU759" s="40"/>
      <c r="AV759" s="71"/>
      <c r="AW759" s="160"/>
      <c r="AX759" s="3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45" customHeight="1">
      <c r="A760" s="14"/>
      <c r="B760" s="14"/>
      <c r="C760" s="40"/>
      <c r="D760" s="160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0"/>
      <c r="AR760" s="40"/>
      <c r="AS760" s="54"/>
      <c r="AT760" s="40"/>
      <c r="AU760" s="40"/>
      <c r="AV760" s="71"/>
      <c r="AW760" s="160"/>
      <c r="AX760" s="3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45" customHeight="1">
      <c r="A761" s="14"/>
      <c r="B761" s="14"/>
      <c r="C761" s="40"/>
      <c r="D761" s="160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0"/>
      <c r="AR761" s="40"/>
      <c r="AS761" s="54"/>
      <c r="AT761" s="40"/>
      <c r="AU761" s="40"/>
      <c r="AV761" s="71"/>
      <c r="AW761" s="160"/>
      <c r="AX761" s="3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45" customHeight="1">
      <c r="A762" s="14"/>
      <c r="B762" s="14"/>
      <c r="C762" s="40"/>
      <c r="D762" s="160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0"/>
      <c r="AR762" s="40"/>
      <c r="AS762" s="54"/>
      <c r="AT762" s="40"/>
      <c r="AU762" s="40"/>
      <c r="AV762" s="71"/>
      <c r="AW762" s="160"/>
      <c r="AX762" s="3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45" customHeight="1">
      <c r="A763" s="14"/>
      <c r="B763" s="14"/>
      <c r="C763" s="40"/>
      <c r="D763" s="160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0"/>
      <c r="AR763" s="40"/>
      <c r="AS763" s="54"/>
      <c r="AT763" s="40"/>
      <c r="AU763" s="40"/>
      <c r="AV763" s="71"/>
      <c r="AW763" s="160"/>
      <c r="AX763" s="3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45" customHeight="1">
      <c r="A764" s="14"/>
      <c r="B764" s="14"/>
      <c r="C764" s="40"/>
      <c r="D764" s="160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0"/>
      <c r="AR764" s="40"/>
      <c r="AS764" s="54"/>
      <c r="AT764" s="40"/>
      <c r="AU764" s="40"/>
      <c r="AV764" s="71"/>
      <c r="AW764" s="160"/>
      <c r="AX764" s="3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45" customHeight="1">
      <c r="A765" s="14"/>
      <c r="B765" s="14"/>
      <c r="C765" s="40"/>
      <c r="D765" s="160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0"/>
      <c r="AR765" s="40"/>
      <c r="AS765" s="54"/>
      <c r="AT765" s="40"/>
      <c r="AU765" s="40"/>
      <c r="AV765" s="71"/>
      <c r="AW765" s="160"/>
      <c r="AX765" s="3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45" customHeight="1">
      <c r="A766" s="14"/>
      <c r="B766" s="14"/>
      <c r="C766" s="40"/>
      <c r="D766" s="160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0"/>
      <c r="AR766" s="40"/>
      <c r="AS766" s="54"/>
      <c r="AT766" s="40"/>
      <c r="AU766" s="40"/>
      <c r="AV766" s="71"/>
      <c r="AW766" s="160"/>
      <c r="AX766" s="3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45" customHeight="1">
      <c r="A767" s="14"/>
      <c r="B767" s="14"/>
      <c r="C767" s="40"/>
      <c r="D767" s="160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0"/>
      <c r="AR767" s="40"/>
      <c r="AS767" s="54"/>
      <c r="AT767" s="40"/>
      <c r="AU767" s="40"/>
      <c r="AV767" s="71"/>
      <c r="AW767" s="160"/>
      <c r="AX767" s="3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45" customHeight="1">
      <c r="A768" s="14"/>
      <c r="B768" s="14"/>
      <c r="C768" s="40"/>
      <c r="D768" s="160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0"/>
      <c r="AR768" s="40"/>
      <c r="AS768" s="54"/>
      <c r="AT768" s="40"/>
      <c r="AU768" s="40"/>
      <c r="AV768" s="71"/>
      <c r="AW768" s="160"/>
      <c r="AX768" s="3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45" customHeight="1">
      <c r="A769" s="14"/>
      <c r="B769" s="14"/>
      <c r="C769" s="40"/>
      <c r="D769" s="160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0"/>
      <c r="AR769" s="40"/>
      <c r="AS769" s="54"/>
      <c r="AT769" s="40"/>
      <c r="AU769" s="40"/>
      <c r="AV769" s="71"/>
      <c r="AW769" s="160"/>
      <c r="AX769" s="3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45" customHeight="1">
      <c r="A770" s="14"/>
      <c r="B770" s="14"/>
      <c r="C770" s="40"/>
      <c r="D770" s="160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0"/>
      <c r="AR770" s="40"/>
      <c r="AS770" s="54"/>
      <c r="AT770" s="40"/>
      <c r="AU770" s="40"/>
      <c r="AV770" s="71"/>
      <c r="AW770" s="160"/>
      <c r="AX770" s="3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45" customHeight="1">
      <c r="A771" s="14"/>
      <c r="B771" s="14"/>
      <c r="C771" s="40"/>
      <c r="D771" s="160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0"/>
      <c r="AR771" s="40"/>
      <c r="AS771" s="54"/>
      <c r="AT771" s="40"/>
      <c r="AU771" s="40"/>
      <c r="AV771" s="71"/>
      <c r="AW771" s="160"/>
      <c r="AX771" s="3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45" customHeight="1">
      <c r="A772" s="14"/>
      <c r="B772" s="14"/>
      <c r="C772" s="40"/>
      <c r="D772" s="160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0"/>
      <c r="AR772" s="40"/>
      <c r="AS772" s="54"/>
      <c r="AT772" s="40"/>
      <c r="AU772" s="40"/>
      <c r="AV772" s="71"/>
      <c r="AW772" s="160"/>
      <c r="AX772" s="3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45" customHeight="1">
      <c r="A773" s="14"/>
      <c r="B773" s="14"/>
      <c r="C773" s="40"/>
      <c r="D773" s="160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0"/>
      <c r="AR773" s="40"/>
      <c r="AS773" s="54"/>
      <c r="AT773" s="40"/>
      <c r="AU773" s="40"/>
      <c r="AV773" s="71"/>
      <c r="AW773" s="160"/>
      <c r="AX773" s="3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45" customHeight="1">
      <c r="A774" s="14"/>
      <c r="B774" s="14"/>
      <c r="C774" s="40"/>
      <c r="D774" s="160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0"/>
      <c r="AR774" s="40"/>
      <c r="AS774" s="54"/>
      <c r="AT774" s="40"/>
      <c r="AU774" s="40"/>
      <c r="AV774" s="71"/>
      <c r="AW774" s="160"/>
      <c r="AX774" s="3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45" customHeight="1">
      <c r="A775" s="14"/>
      <c r="B775" s="14"/>
      <c r="C775" s="40"/>
      <c r="D775" s="160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0"/>
      <c r="AR775" s="40"/>
      <c r="AS775" s="54"/>
      <c r="AT775" s="40"/>
      <c r="AU775" s="40"/>
      <c r="AV775" s="71"/>
      <c r="AW775" s="160"/>
      <c r="AX775" s="3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45" customHeight="1">
      <c r="A776" s="14"/>
      <c r="B776" s="14"/>
      <c r="C776" s="40"/>
      <c r="D776" s="160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0"/>
      <c r="AR776" s="40"/>
      <c r="AS776" s="54"/>
      <c r="AT776" s="40"/>
      <c r="AU776" s="40"/>
      <c r="AV776" s="71"/>
      <c r="AW776" s="160"/>
      <c r="AX776" s="3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45" customHeight="1">
      <c r="A777" s="14"/>
      <c r="B777" s="14"/>
      <c r="C777" s="40"/>
      <c r="D777" s="160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0"/>
      <c r="AR777" s="40"/>
      <c r="AS777" s="54"/>
      <c r="AT777" s="40"/>
      <c r="AU777" s="40"/>
      <c r="AV777" s="71"/>
      <c r="AW777" s="160"/>
      <c r="AX777" s="3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45" customHeight="1">
      <c r="A778" s="14"/>
      <c r="B778" s="14"/>
      <c r="C778" s="40"/>
      <c r="D778" s="160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0"/>
      <c r="AR778" s="40"/>
      <c r="AS778" s="54"/>
      <c r="AT778" s="40"/>
      <c r="AU778" s="40"/>
      <c r="AV778" s="71"/>
      <c r="AW778" s="160"/>
      <c r="AX778" s="3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45" customHeight="1">
      <c r="A779" s="14"/>
      <c r="B779" s="14"/>
      <c r="C779" s="40"/>
      <c r="D779" s="160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0"/>
      <c r="AR779" s="40"/>
      <c r="AS779" s="54"/>
      <c r="AT779" s="40"/>
      <c r="AU779" s="40"/>
      <c r="AV779" s="71"/>
      <c r="AW779" s="160"/>
      <c r="AX779" s="3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45" customHeight="1">
      <c r="A780" s="14"/>
      <c r="B780" s="14"/>
      <c r="C780" s="40"/>
      <c r="D780" s="160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0"/>
      <c r="AR780" s="40"/>
      <c r="AS780" s="54"/>
      <c r="AT780" s="40"/>
      <c r="AU780" s="40"/>
      <c r="AV780" s="71"/>
      <c r="AW780" s="160"/>
      <c r="AX780" s="3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45" customHeight="1">
      <c r="A781" s="14"/>
      <c r="B781" s="14"/>
      <c r="C781" s="40"/>
      <c r="D781" s="160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0"/>
      <c r="AR781" s="40"/>
      <c r="AS781" s="54"/>
      <c r="AT781" s="40"/>
      <c r="AU781" s="40"/>
      <c r="AV781" s="71"/>
      <c r="AW781" s="160"/>
      <c r="AX781" s="3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45" customHeight="1">
      <c r="A782" s="14"/>
      <c r="B782" s="14"/>
      <c r="C782" s="40"/>
      <c r="D782" s="160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0"/>
      <c r="AR782" s="40"/>
      <c r="AS782" s="54"/>
      <c r="AT782" s="40"/>
      <c r="AU782" s="40"/>
      <c r="AV782" s="71"/>
      <c r="AW782" s="160"/>
      <c r="AX782" s="3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45" customHeight="1">
      <c r="A783" s="14"/>
      <c r="B783" s="14"/>
      <c r="C783" s="40"/>
      <c r="D783" s="160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0"/>
      <c r="AR783" s="40"/>
      <c r="AS783" s="54"/>
      <c r="AT783" s="40"/>
      <c r="AU783" s="40"/>
      <c r="AV783" s="71"/>
      <c r="AW783" s="160"/>
      <c r="AX783" s="3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45" customHeight="1">
      <c r="A784" s="14"/>
      <c r="B784" s="14"/>
      <c r="C784" s="40"/>
      <c r="D784" s="160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0"/>
      <c r="AR784" s="40"/>
      <c r="AS784" s="54"/>
      <c r="AT784" s="40"/>
      <c r="AU784" s="40"/>
      <c r="AV784" s="71"/>
      <c r="AW784" s="160"/>
      <c r="AX784" s="3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45" customHeight="1">
      <c r="A785" s="14"/>
      <c r="B785" s="14"/>
      <c r="C785" s="40"/>
      <c r="D785" s="160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0"/>
      <c r="AR785" s="40"/>
      <c r="AS785" s="54"/>
      <c r="AT785" s="40"/>
      <c r="AU785" s="40"/>
      <c r="AV785" s="71"/>
      <c r="AW785" s="160"/>
      <c r="AX785" s="3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45" customHeight="1">
      <c r="A786" s="14"/>
      <c r="B786" s="14"/>
      <c r="C786" s="40"/>
      <c r="D786" s="160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0"/>
      <c r="AR786" s="40"/>
      <c r="AS786" s="54"/>
      <c r="AT786" s="40"/>
      <c r="AU786" s="40"/>
      <c r="AV786" s="71"/>
      <c r="AW786" s="160"/>
      <c r="AX786" s="3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45" customHeight="1">
      <c r="A787" s="14"/>
      <c r="B787" s="14"/>
      <c r="C787" s="40"/>
      <c r="D787" s="160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0"/>
      <c r="AR787" s="40"/>
      <c r="AS787" s="54"/>
      <c r="AT787" s="40"/>
      <c r="AU787" s="40"/>
      <c r="AV787" s="71"/>
      <c r="AW787" s="160"/>
      <c r="AX787" s="3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45" customHeight="1">
      <c r="A788" s="14"/>
      <c r="B788" s="14"/>
      <c r="C788" s="40"/>
      <c r="D788" s="160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0"/>
      <c r="AR788" s="40"/>
      <c r="AS788" s="54"/>
      <c r="AT788" s="40"/>
      <c r="AU788" s="40"/>
      <c r="AV788" s="71"/>
      <c r="AW788" s="160"/>
      <c r="AX788" s="3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45" customHeight="1">
      <c r="A789" s="14"/>
      <c r="B789" s="14"/>
      <c r="C789" s="40"/>
      <c r="D789" s="160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0"/>
      <c r="AR789" s="40"/>
      <c r="AS789" s="54"/>
      <c r="AT789" s="40"/>
      <c r="AU789" s="40"/>
      <c r="AV789" s="71"/>
      <c r="AW789" s="160"/>
      <c r="AX789" s="3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45" customHeight="1">
      <c r="A790" s="14"/>
      <c r="B790" s="14"/>
      <c r="C790" s="40"/>
      <c r="D790" s="160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0"/>
      <c r="AR790" s="40"/>
      <c r="AS790" s="54"/>
      <c r="AT790" s="40"/>
      <c r="AU790" s="40"/>
      <c r="AV790" s="71"/>
      <c r="AW790" s="160"/>
      <c r="AX790" s="3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45" customHeight="1">
      <c r="A791" s="14"/>
      <c r="B791" s="14"/>
      <c r="C791" s="40"/>
      <c r="D791" s="160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0"/>
      <c r="AR791" s="40"/>
      <c r="AS791" s="54"/>
      <c r="AT791" s="40"/>
      <c r="AU791" s="40"/>
      <c r="AV791" s="71"/>
      <c r="AW791" s="160"/>
      <c r="AX791" s="3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45" customHeight="1">
      <c r="A792" s="14"/>
      <c r="B792" s="14"/>
      <c r="C792" s="40"/>
      <c r="D792" s="160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0"/>
      <c r="AR792" s="40"/>
      <c r="AS792" s="54"/>
      <c r="AT792" s="40"/>
      <c r="AU792" s="40"/>
      <c r="AV792" s="71"/>
      <c r="AW792" s="160"/>
      <c r="AX792" s="3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45" customHeight="1">
      <c r="A793" s="14"/>
      <c r="B793" s="14"/>
      <c r="C793" s="40"/>
      <c r="D793" s="160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0"/>
      <c r="AR793" s="40"/>
      <c r="AS793" s="54"/>
      <c r="AT793" s="40"/>
      <c r="AU793" s="40"/>
      <c r="AV793" s="71"/>
      <c r="AW793" s="160"/>
      <c r="AX793" s="3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45" customHeight="1">
      <c r="A794" s="14"/>
      <c r="B794" s="14"/>
      <c r="C794" s="40"/>
      <c r="D794" s="160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0"/>
      <c r="AR794" s="40"/>
      <c r="AS794" s="54"/>
      <c r="AT794" s="40"/>
      <c r="AU794" s="40"/>
      <c r="AV794" s="71"/>
      <c r="AW794" s="160"/>
      <c r="AX794" s="3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45" customHeight="1">
      <c r="A795" s="14"/>
      <c r="B795" s="14"/>
      <c r="C795" s="40"/>
      <c r="D795" s="160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0"/>
      <c r="AR795" s="40"/>
      <c r="AS795" s="54"/>
      <c r="AT795" s="40"/>
      <c r="AU795" s="40"/>
      <c r="AV795" s="71"/>
      <c r="AW795" s="160"/>
      <c r="AX795" s="3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45" customHeight="1">
      <c r="A796" s="14"/>
      <c r="B796" s="14"/>
      <c r="C796" s="40"/>
      <c r="D796" s="160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0"/>
      <c r="AR796" s="40"/>
      <c r="AS796" s="54"/>
      <c r="AT796" s="40"/>
      <c r="AU796" s="40"/>
      <c r="AV796" s="71"/>
      <c r="AW796" s="160"/>
      <c r="AX796" s="3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45" customHeight="1">
      <c r="A797" s="14"/>
      <c r="B797" s="14"/>
      <c r="C797" s="40"/>
      <c r="D797" s="160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0"/>
      <c r="AR797" s="40"/>
      <c r="AS797" s="54"/>
      <c r="AT797" s="40"/>
      <c r="AU797" s="40"/>
      <c r="AV797" s="71"/>
      <c r="AW797" s="160"/>
      <c r="AX797" s="3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45" customHeight="1">
      <c r="A798" s="14"/>
      <c r="B798" s="14"/>
      <c r="C798" s="40"/>
      <c r="D798" s="160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0"/>
      <c r="AR798" s="40"/>
      <c r="AS798" s="54"/>
      <c r="AT798" s="40"/>
      <c r="AU798" s="40"/>
      <c r="AV798" s="71"/>
      <c r="AW798" s="160"/>
      <c r="AX798" s="3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45" customHeight="1">
      <c r="A799" s="14"/>
      <c r="B799" s="14"/>
      <c r="C799" s="40"/>
      <c r="D799" s="160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0"/>
      <c r="AR799" s="40"/>
      <c r="AS799" s="54"/>
      <c r="AT799" s="40"/>
      <c r="AU799" s="40"/>
      <c r="AV799" s="71"/>
      <c r="AW799" s="160"/>
      <c r="AX799" s="3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45" customHeight="1">
      <c r="A800" s="14"/>
      <c r="B800" s="14"/>
      <c r="C800" s="40"/>
      <c r="D800" s="160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0"/>
      <c r="AR800" s="40"/>
      <c r="AS800" s="54"/>
      <c r="AT800" s="40"/>
      <c r="AU800" s="40"/>
      <c r="AV800" s="71"/>
      <c r="AW800" s="160"/>
      <c r="AX800" s="3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45" customHeight="1">
      <c r="A801" s="14"/>
      <c r="B801" s="14"/>
      <c r="C801" s="40"/>
      <c r="D801" s="160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0"/>
      <c r="AR801" s="40"/>
      <c r="AS801" s="54"/>
      <c r="AT801" s="40"/>
      <c r="AU801" s="40"/>
      <c r="AV801" s="71"/>
      <c r="AW801" s="160"/>
      <c r="AX801" s="3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45" customHeight="1">
      <c r="A802" s="14"/>
      <c r="B802" s="14"/>
      <c r="C802" s="40"/>
      <c r="D802" s="160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0"/>
      <c r="AR802" s="40"/>
      <c r="AS802" s="54"/>
      <c r="AT802" s="40"/>
      <c r="AU802" s="40"/>
      <c r="AV802" s="71"/>
      <c r="AW802" s="160"/>
      <c r="AX802" s="3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45" customHeight="1">
      <c r="A803" s="14"/>
      <c r="B803" s="14"/>
      <c r="C803" s="40"/>
      <c r="D803" s="160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0"/>
      <c r="AR803" s="40"/>
      <c r="AS803" s="54"/>
      <c r="AT803" s="40"/>
      <c r="AU803" s="40"/>
      <c r="AV803" s="71"/>
      <c r="AW803" s="160"/>
      <c r="AX803" s="3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45" customHeight="1">
      <c r="A804" s="14"/>
      <c r="B804" s="14"/>
      <c r="C804" s="40"/>
      <c r="D804" s="160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0"/>
      <c r="AR804" s="40"/>
      <c r="AS804" s="54"/>
      <c r="AT804" s="40"/>
      <c r="AU804" s="40"/>
      <c r="AV804" s="71"/>
      <c r="AW804" s="160"/>
      <c r="AX804" s="3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45" customHeight="1">
      <c r="A805" s="14"/>
      <c r="B805" s="14"/>
      <c r="C805" s="40"/>
      <c r="D805" s="160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0"/>
      <c r="AR805" s="40"/>
      <c r="AS805" s="54"/>
      <c r="AT805" s="40"/>
      <c r="AU805" s="40"/>
      <c r="AV805" s="71"/>
      <c r="AW805" s="160"/>
      <c r="AX805" s="3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45" customHeight="1">
      <c r="A806" s="14"/>
      <c r="B806" s="14"/>
      <c r="C806" s="40"/>
      <c r="D806" s="160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0"/>
      <c r="AR806" s="40"/>
      <c r="AS806" s="54"/>
      <c r="AT806" s="40"/>
      <c r="AU806" s="40"/>
      <c r="AV806" s="71"/>
      <c r="AW806" s="160"/>
      <c r="AX806" s="3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45" customHeight="1">
      <c r="A807" s="14"/>
      <c r="B807" s="14"/>
      <c r="C807" s="40"/>
      <c r="D807" s="160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0"/>
      <c r="AR807" s="40"/>
      <c r="AS807" s="54"/>
      <c r="AT807" s="40"/>
      <c r="AU807" s="40"/>
      <c r="AV807" s="71"/>
      <c r="AW807" s="160"/>
      <c r="AX807" s="3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45" customHeight="1">
      <c r="A808" s="14"/>
      <c r="B808" s="14"/>
      <c r="C808" s="40"/>
      <c r="D808" s="160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0"/>
      <c r="AR808" s="40"/>
      <c r="AS808" s="54"/>
      <c r="AT808" s="40"/>
      <c r="AU808" s="40"/>
      <c r="AV808" s="71"/>
      <c r="AW808" s="160"/>
      <c r="AX808" s="3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45" customHeight="1">
      <c r="A809" s="14"/>
      <c r="B809" s="14"/>
      <c r="C809" s="40"/>
      <c r="D809" s="160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0"/>
      <c r="AR809" s="40"/>
      <c r="AS809" s="54"/>
      <c r="AT809" s="40"/>
      <c r="AU809" s="40"/>
      <c r="AV809" s="71"/>
      <c r="AW809" s="160"/>
      <c r="AX809" s="3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45" customHeight="1">
      <c r="A810" s="14"/>
      <c r="B810" s="14"/>
      <c r="C810" s="40"/>
      <c r="D810" s="160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0"/>
      <c r="AR810" s="40"/>
      <c r="AS810" s="54"/>
      <c r="AT810" s="40"/>
      <c r="AU810" s="40"/>
      <c r="AV810" s="71"/>
      <c r="AW810" s="160"/>
      <c r="AX810" s="3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45" customHeight="1">
      <c r="A811" s="14"/>
      <c r="B811" s="14"/>
      <c r="C811" s="40"/>
      <c r="D811" s="160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0"/>
      <c r="AR811" s="40"/>
      <c r="AS811" s="54"/>
      <c r="AT811" s="40"/>
      <c r="AU811" s="40"/>
      <c r="AV811" s="71"/>
      <c r="AW811" s="160"/>
      <c r="AX811" s="3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45" customHeight="1">
      <c r="A812" s="14"/>
      <c r="B812" s="14"/>
      <c r="C812" s="40"/>
      <c r="D812" s="160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0"/>
      <c r="AR812" s="40"/>
      <c r="AS812" s="54"/>
      <c r="AT812" s="40"/>
      <c r="AU812" s="40"/>
      <c r="AV812" s="71"/>
      <c r="AW812" s="160"/>
      <c r="AX812" s="3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45" customHeight="1">
      <c r="A813" s="14"/>
      <c r="B813" s="14"/>
      <c r="C813" s="40"/>
      <c r="D813" s="160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0"/>
      <c r="AR813" s="40"/>
      <c r="AS813" s="54"/>
      <c r="AT813" s="40"/>
      <c r="AU813" s="40"/>
      <c r="AV813" s="71"/>
      <c r="AW813" s="160"/>
      <c r="AX813" s="3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45" customHeight="1">
      <c r="A814" s="14"/>
      <c r="B814" s="14"/>
      <c r="C814" s="40"/>
      <c r="D814" s="160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0"/>
      <c r="AR814" s="40"/>
      <c r="AS814" s="54"/>
      <c r="AT814" s="40"/>
      <c r="AU814" s="40"/>
      <c r="AV814" s="71"/>
      <c r="AW814" s="160"/>
      <c r="AX814" s="3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45" customHeight="1">
      <c r="A815" s="14"/>
      <c r="B815" s="14"/>
      <c r="C815" s="40"/>
      <c r="D815" s="160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0"/>
      <c r="AR815" s="40"/>
      <c r="AS815" s="54"/>
      <c r="AT815" s="40"/>
      <c r="AU815" s="40"/>
      <c r="AV815" s="71"/>
      <c r="AW815" s="160"/>
      <c r="AX815" s="3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45" customHeight="1">
      <c r="A816" s="14"/>
      <c r="B816" s="14"/>
      <c r="C816" s="40"/>
      <c r="D816" s="160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0"/>
      <c r="AR816" s="40"/>
      <c r="AS816" s="54"/>
      <c r="AT816" s="40"/>
      <c r="AU816" s="40"/>
      <c r="AV816" s="71"/>
      <c r="AW816" s="160"/>
      <c r="AX816" s="3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45" customHeight="1">
      <c r="A817" s="14"/>
      <c r="B817" s="14"/>
      <c r="C817" s="40"/>
      <c r="D817" s="160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0"/>
      <c r="AR817" s="40"/>
      <c r="AS817" s="54"/>
      <c r="AT817" s="40"/>
      <c r="AU817" s="40"/>
      <c r="AV817" s="71"/>
      <c r="AW817" s="160"/>
      <c r="AX817" s="3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45" customHeight="1">
      <c r="A818" s="14"/>
      <c r="B818" s="14"/>
      <c r="C818" s="40"/>
      <c r="D818" s="160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0"/>
      <c r="AR818" s="40"/>
      <c r="AS818" s="54"/>
      <c r="AT818" s="40"/>
      <c r="AU818" s="40"/>
      <c r="AV818" s="71"/>
      <c r="AW818" s="160"/>
      <c r="AX818" s="3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45" customHeight="1">
      <c r="A819" s="14"/>
      <c r="B819" s="14"/>
      <c r="C819" s="40"/>
      <c r="D819" s="160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0"/>
      <c r="AR819" s="40"/>
      <c r="AS819" s="54"/>
      <c r="AT819" s="40"/>
      <c r="AU819" s="40"/>
      <c r="AV819" s="71"/>
      <c r="AW819" s="160"/>
      <c r="AX819" s="3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45" customHeight="1">
      <c r="A820" s="14"/>
      <c r="B820" s="14"/>
      <c r="C820" s="40"/>
      <c r="D820" s="160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0"/>
      <c r="AR820" s="40"/>
      <c r="AS820" s="54"/>
      <c r="AT820" s="40"/>
      <c r="AU820" s="40"/>
      <c r="AV820" s="71"/>
      <c r="AW820" s="160"/>
      <c r="AX820" s="3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45" customHeight="1">
      <c r="A821" s="14"/>
      <c r="B821" s="14"/>
      <c r="C821" s="40"/>
      <c r="D821" s="160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0"/>
      <c r="AR821" s="40"/>
      <c r="AS821" s="54"/>
      <c r="AT821" s="40"/>
      <c r="AU821" s="40"/>
      <c r="AV821" s="71"/>
      <c r="AW821" s="160"/>
      <c r="AX821" s="3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45" customHeight="1">
      <c r="A822" s="14"/>
      <c r="B822" s="14"/>
      <c r="C822" s="40"/>
      <c r="D822" s="160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0"/>
      <c r="AR822" s="40"/>
      <c r="AS822" s="54"/>
      <c r="AT822" s="40"/>
      <c r="AU822" s="40"/>
      <c r="AV822" s="71"/>
      <c r="AW822" s="160"/>
      <c r="AX822" s="3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45" customHeight="1">
      <c r="A823" s="14"/>
      <c r="B823" s="14"/>
      <c r="C823" s="40"/>
      <c r="D823" s="160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0"/>
      <c r="AR823" s="40"/>
      <c r="AS823" s="54"/>
      <c r="AT823" s="40"/>
      <c r="AU823" s="40"/>
      <c r="AV823" s="71"/>
      <c r="AW823" s="160"/>
      <c r="AX823" s="3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45" customHeight="1">
      <c r="A824" s="14"/>
      <c r="B824" s="14"/>
      <c r="C824" s="40"/>
      <c r="D824" s="160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0"/>
      <c r="AR824" s="40"/>
      <c r="AS824" s="54"/>
      <c r="AT824" s="40"/>
      <c r="AU824" s="40"/>
      <c r="AV824" s="71"/>
      <c r="AW824" s="160"/>
      <c r="AX824" s="3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45" customHeight="1">
      <c r="A825" s="14"/>
      <c r="B825" s="14"/>
      <c r="C825" s="40"/>
      <c r="D825" s="160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0"/>
      <c r="AR825" s="40"/>
      <c r="AS825" s="54"/>
      <c r="AT825" s="40"/>
      <c r="AU825" s="40"/>
      <c r="AV825" s="71"/>
      <c r="AW825" s="160"/>
      <c r="AX825" s="3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45" customHeight="1">
      <c r="A826" s="14"/>
      <c r="B826" s="14"/>
      <c r="C826" s="40"/>
      <c r="D826" s="160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0"/>
      <c r="AR826" s="40"/>
      <c r="AS826" s="54"/>
      <c r="AT826" s="40"/>
      <c r="AU826" s="40"/>
      <c r="AV826" s="71"/>
      <c r="AW826" s="160"/>
      <c r="AX826" s="3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45" customHeight="1">
      <c r="A827" s="14"/>
      <c r="B827" s="14"/>
      <c r="C827" s="40"/>
      <c r="D827" s="160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0"/>
      <c r="AR827" s="40"/>
      <c r="AS827" s="54"/>
      <c r="AT827" s="40"/>
      <c r="AU827" s="40"/>
      <c r="AV827" s="71"/>
      <c r="AW827" s="160"/>
      <c r="AX827" s="3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45" customHeight="1">
      <c r="A828" s="14"/>
      <c r="B828" s="14"/>
      <c r="C828" s="40"/>
      <c r="D828" s="160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0"/>
      <c r="AR828" s="40"/>
      <c r="AS828" s="54"/>
      <c r="AT828" s="40"/>
      <c r="AU828" s="40"/>
      <c r="AV828" s="71"/>
      <c r="AW828" s="160"/>
      <c r="AX828" s="3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45" customHeight="1">
      <c r="A829" s="14"/>
      <c r="B829" s="14"/>
      <c r="C829" s="40"/>
      <c r="D829" s="160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0"/>
      <c r="AR829" s="40"/>
      <c r="AS829" s="54"/>
      <c r="AT829" s="40"/>
      <c r="AU829" s="40"/>
      <c r="AV829" s="71"/>
      <c r="AW829" s="160"/>
      <c r="AX829" s="3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45" customHeight="1">
      <c r="A830" s="14"/>
      <c r="B830" s="14"/>
      <c r="C830" s="40"/>
      <c r="D830" s="160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0"/>
      <c r="AR830" s="40"/>
      <c r="AS830" s="54"/>
      <c r="AT830" s="40"/>
      <c r="AU830" s="40"/>
      <c r="AV830" s="71"/>
      <c r="AW830" s="160"/>
      <c r="AX830" s="3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45" customHeight="1">
      <c r="A831" s="14"/>
      <c r="B831" s="14"/>
      <c r="C831" s="40"/>
      <c r="D831" s="160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0"/>
      <c r="AR831" s="40"/>
      <c r="AS831" s="54"/>
      <c r="AT831" s="40"/>
      <c r="AU831" s="40"/>
      <c r="AV831" s="71"/>
      <c r="AW831" s="160"/>
      <c r="AX831" s="3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45" customHeight="1">
      <c r="A832" s="14"/>
      <c r="B832" s="14"/>
      <c r="C832" s="40"/>
      <c r="D832" s="160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0"/>
      <c r="AR832" s="40"/>
      <c r="AS832" s="54"/>
      <c r="AT832" s="40"/>
      <c r="AU832" s="40"/>
      <c r="AV832" s="71"/>
      <c r="AW832" s="160"/>
      <c r="AX832" s="3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45" customHeight="1">
      <c r="A833" s="14"/>
      <c r="B833" s="14"/>
      <c r="C833" s="40"/>
      <c r="D833" s="160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0"/>
      <c r="AR833" s="40"/>
      <c r="AS833" s="54"/>
      <c r="AT833" s="40"/>
      <c r="AU833" s="40"/>
      <c r="AV833" s="71"/>
      <c r="AW833" s="160"/>
      <c r="AX833" s="3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45" customHeight="1">
      <c r="A834" s="14"/>
      <c r="B834" s="14"/>
      <c r="C834" s="40"/>
      <c r="D834" s="160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0"/>
      <c r="AR834" s="40"/>
      <c r="AS834" s="54"/>
      <c r="AT834" s="40"/>
      <c r="AU834" s="40"/>
      <c r="AV834" s="71"/>
      <c r="AW834" s="160"/>
      <c r="AX834" s="3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45" customHeight="1">
      <c r="A835" s="14"/>
      <c r="B835" s="14"/>
      <c r="C835" s="40"/>
      <c r="D835" s="160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0"/>
      <c r="AR835" s="40"/>
      <c r="AS835" s="54"/>
      <c r="AT835" s="40"/>
      <c r="AU835" s="40"/>
      <c r="AV835" s="71"/>
      <c r="AW835" s="160"/>
      <c r="AX835" s="3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45" customHeight="1">
      <c r="A836" s="14"/>
      <c r="B836" s="14"/>
      <c r="C836" s="40"/>
      <c r="D836" s="160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0"/>
      <c r="AR836" s="40"/>
      <c r="AS836" s="54"/>
      <c r="AT836" s="40"/>
      <c r="AU836" s="40"/>
      <c r="AV836" s="71"/>
      <c r="AW836" s="160"/>
      <c r="AX836" s="3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45" customHeight="1">
      <c r="A837" s="14"/>
      <c r="B837" s="14"/>
      <c r="C837" s="40"/>
      <c r="D837" s="160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0"/>
      <c r="AR837" s="40"/>
      <c r="AS837" s="54"/>
      <c r="AT837" s="40"/>
      <c r="AU837" s="40"/>
      <c r="AV837" s="71"/>
      <c r="AW837" s="160"/>
      <c r="AX837" s="3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45" customHeight="1">
      <c r="A838" s="14"/>
      <c r="B838" s="14"/>
      <c r="C838" s="40"/>
      <c r="D838" s="160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0"/>
      <c r="AR838" s="40"/>
      <c r="AS838" s="54"/>
      <c r="AT838" s="40"/>
      <c r="AU838" s="40"/>
      <c r="AV838" s="71"/>
      <c r="AW838" s="160"/>
      <c r="AX838" s="3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45" customHeight="1">
      <c r="A839" s="14"/>
      <c r="B839" s="14"/>
      <c r="C839" s="40"/>
      <c r="D839" s="160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0"/>
      <c r="AR839" s="40"/>
      <c r="AS839" s="54"/>
      <c r="AT839" s="40"/>
      <c r="AU839" s="40"/>
      <c r="AV839" s="71"/>
      <c r="AW839" s="160"/>
      <c r="AX839" s="3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45" customHeight="1">
      <c r="A840" s="14"/>
      <c r="B840" s="14"/>
      <c r="C840" s="40"/>
      <c r="D840" s="160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0"/>
      <c r="AR840" s="40"/>
      <c r="AS840" s="54"/>
      <c r="AT840" s="40"/>
      <c r="AU840" s="40"/>
      <c r="AV840" s="71"/>
      <c r="AW840" s="160"/>
      <c r="AX840" s="3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45" customHeight="1">
      <c r="A841" s="14"/>
      <c r="B841" s="14"/>
      <c r="C841" s="40"/>
      <c r="D841" s="160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0"/>
      <c r="AR841" s="40"/>
      <c r="AS841" s="54"/>
      <c r="AT841" s="40"/>
      <c r="AU841" s="40"/>
      <c r="AV841" s="71"/>
      <c r="AW841" s="160"/>
      <c r="AX841" s="3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45" customHeight="1">
      <c r="A842" s="14"/>
      <c r="B842" s="14"/>
      <c r="C842" s="40"/>
      <c r="D842" s="160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0"/>
      <c r="AR842" s="40"/>
      <c r="AS842" s="54"/>
      <c r="AT842" s="40"/>
      <c r="AU842" s="40"/>
      <c r="AV842" s="71"/>
      <c r="AW842" s="160"/>
      <c r="AX842" s="3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45" customHeight="1">
      <c r="A843" s="14"/>
      <c r="B843" s="14"/>
      <c r="C843" s="40"/>
      <c r="D843" s="160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0"/>
      <c r="AR843" s="40"/>
      <c r="AS843" s="54"/>
      <c r="AT843" s="40"/>
      <c r="AU843" s="40"/>
      <c r="AV843" s="71"/>
      <c r="AW843" s="160"/>
      <c r="AX843" s="3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45" customHeight="1">
      <c r="A844" s="14"/>
      <c r="B844" s="14"/>
      <c r="C844" s="40"/>
      <c r="D844" s="160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0"/>
      <c r="AR844" s="40"/>
      <c r="AS844" s="54"/>
      <c r="AT844" s="40"/>
      <c r="AU844" s="40"/>
      <c r="AV844" s="71"/>
      <c r="AW844" s="160"/>
      <c r="AX844" s="3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45" customHeight="1">
      <c r="A845" s="14"/>
      <c r="B845" s="14"/>
      <c r="C845" s="40"/>
      <c r="D845" s="160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0"/>
      <c r="AR845" s="40"/>
      <c r="AS845" s="54"/>
      <c r="AT845" s="40"/>
      <c r="AU845" s="40"/>
      <c r="AV845" s="71"/>
      <c r="AW845" s="160"/>
      <c r="AX845" s="3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45" customHeight="1">
      <c r="A846" s="14"/>
      <c r="B846" s="14"/>
      <c r="C846" s="40"/>
      <c r="D846" s="160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0"/>
      <c r="AR846" s="40"/>
      <c r="AS846" s="54"/>
      <c r="AT846" s="40"/>
      <c r="AU846" s="40"/>
      <c r="AV846" s="71"/>
      <c r="AW846" s="160"/>
      <c r="AX846" s="3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45" customHeight="1">
      <c r="A847" s="14"/>
      <c r="B847" s="14"/>
      <c r="C847" s="40"/>
      <c r="D847" s="160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0"/>
      <c r="AR847" s="40"/>
      <c r="AS847" s="54"/>
      <c r="AT847" s="40"/>
      <c r="AU847" s="40"/>
      <c r="AV847" s="71"/>
      <c r="AW847" s="160"/>
      <c r="AX847" s="3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45" customHeight="1">
      <c r="A848" s="14"/>
      <c r="B848" s="14"/>
      <c r="C848" s="40"/>
      <c r="D848" s="160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0"/>
      <c r="AR848" s="40"/>
      <c r="AS848" s="54"/>
      <c r="AT848" s="40"/>
      <c r="AU848" s="40"/>
      <c r="AV848" s="71"/>
      <c r="AW848" s="160"/>
      <c r="AX848" s="3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45" customHeight="1">
      <c r="A849" s="14"/>
      <c r="B849" s="14"/>
      <c r="C849" s="40"/>
      <c r="D849" s="160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0"/>
      <c r="AR849" s="40"/>
      <c r="AS849" s="54"/>
      <c r="AT849" s="40"/>
      <c r="AU849" s="40"/>
      <c r="AV849" s="71"/>
      <c r="AW849" s="160"/>
      <c r="AX849" s="3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45" customHeight="1">
      <c r="A850" s="14"/>
      <c r="B850" s="14"/>
      <c r="C850" s="40"/>
      <c r="D850" s="160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0"/>
      <c r="AR850" s="40"/>
      <c r="AS850" s="54"/>
      <c r="AT850" s="40"/>
      <c r="AU850" s="40"/>
      <c r="AV850" s="71"/>
      <c r="AW850" s="160"/>
      <c r="AX850" s="3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45" customHeight="1">
      <c r="A851" s="14"/>
      <c r="B851" s="14"/>
      <c r="C851" s="40"/>
      <c r="D851" s="160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0"/>
      <c r="AR851" s="40"/>
      <c r="AS851" s="54"/>
      <c r="AT851" s="40"/>
      <c r="AU851" s="40"/>
      <c r="AV851" s="71"/>
      <c r="AW851" s="160"/>
      <c r="AX851" s="3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45" customHeight="1">
      <c r="A852" s="14"/>
      <c r="B852" s="14"/>
      <c r="C852" s="40"/>
      <c r="D852" s="160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0"/>
      <c r="AR852" s="40"/>
      <c r="AS852" s="54"/>
      <c r="AT852" s="40"/>
      <c r="AU852" s="40"/>
      <c r="AV852" s="71"/>
      <c r="AW852" s="160"/>
      <c r="AX852" s="3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45" customHeight="1">
      <c r="A853" s="14"/>
      <c r="B853" s="14"/>
      <c r="C853" s="40"/>
      <c r="D853" s="160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0"/>
      <c r="AR853" s="40"/>
      <c r="AS853" s="54"/>
      <c r="AT853" s="40"/>
      <c r="AU853" s="40"/>
      <c r="AV853" s="71"/>
      <c r="AW853" s="160"/>
      <c r="AX853" s="3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45" customHeight="1">
      <c r="A854" s="14"/>
      <c r="B854" s="14"/>
      <c r="C854" s="40"/>
      <c r="D854" s="160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0"/>
      <c r="AR854" s="40"/>
      <c r="AS854" s="54"/>
      <c r="AT854" s="40"/>
      <c r="AU854" s="40"/>
      <c r="AV854" s="71"/>
      <c r="AW854" s="160"/>
      <c r="AX854" s="3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45" customHeight="1">
      <c r="A855" s="14"/>
      <c r="B855" s="14"/>
      <c r="C855" s="40"/>
      <c r="D855" s="160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0"/>
      <c r="AR855" s="40"/>
      <c r="AS855" s="54"/>
      <c r="AT855" s="40"/>
      <c r="AU855" s="40"/>
      <c r="AV855" s="71"/>
      <c r="AW855" s="160"/>
      <c r="AX855" s="3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45" customHeight="1">
      <c r="A856" s="14"/>
      <c r="B856" s="14"/>
      <c r="C856" s="40"/>
      <c r="D856" s="160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0"/>
      <c r="AR856" s="40"/>
      <c r="AS856" s="54"/>
      <c r="AT856" s="40"/>
      <c r="AU856" s="40"/>
      <c r="AV856" s="71"/>
      <c r="AW856" s="160"/>
      <c r="AX856" s="3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45" customHeight="1">
      <c r="A857" s="14"/>
      <c r="B857" s="14"/>
      <c r="C857" s="40"/>
      <c r="D857" s="160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0"/>
      <c r="AR857" s="40"/>
      <c r="AS857" s="54"/>
      <c r="AT857" s="40"/>
      <c r="AU857" s="40"/>
      <c r="AV857" s="71"/>
      <c r="AW857" s="160"/>
      <c r="AX857" s="3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45" customHeight="1">
      <c r="A858" s="14"/>
      <c r="B858" s="14"/>
      <c r="C858" s="40"/>
      <c r="D858" s="160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0"/>
      <c r="AR858" s="40"/>
      <c r="AS858" s="54"/>
      <c r="AT858" s="40"/>
      <c r="AU858" s="40"/>
      <c r="AV858" s="71"/>
      <c r="AW858" s="160"/>
      <c r="AX858" s="3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45" customHeight="1">
      <c r="A859" s="14"/>
      <c r="B859" s="14"/>
      <c r="C859" s="40"/>
      <c r="D859" s="160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0"/>
      <c r="AR859" s="40"/>
      <c r="AS859" s="54"/>
      <c r="AT859" s="40"/>
      <c r="AU859" s="40"/>
      <c r="AV859" s="71"/>
      <c r="AW859" s="160"/>
      <c r="AX859" s="3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45" customHeight="1">
      <c r="A860" s="14"/>
      <c r="B860" s="14"/>
      <c r="C860" s="40"/>
      <c r="D860" s="160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0"/>
      <c r="AR860" s="40"/>
      <c r="AS860" s="54"/>
      <c r="AT860" s="40"/>
      <c r="AU860" s="40"/>
      <c r="AV860" s="71"/>
      <c r="AW860" s="160"/>
      <c r="AX860" s="3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45" customHeight="1">
      <c r="A861" s="14"/>
      <c r="B861" s="14"/>
      <c r="C861" s="40"/>
      <c r="D861" s="160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0"/>
      <c r="AR861" s="40"/>
      <c r="AS861" s="54"/>
      <c r="AT861" s="40"/>
      <c r="AU861" s="40"/>
      <c r="AV861" s="71"/>
      <c r="AW861" s="160"/>
      <c r="AX861" s="3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45" customHeight="1">
      <c r="A862" s="14"/>
      <c r="B862" s="14"/>
      <c r="C862" s="40"/>
      <c r="D862" s="160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0"/>
      <c r="AR862" s="40"/>
      <c r="AS862" s="54"/>
      <c r="AT862" s="40"/>
      <c r="AU862" s="40"/>
      <c r="AV862" s="71"/>
      <c r="AW862" s="160"/>
      <c r="AX862" s="3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45" customHeight="1">
      <c r="A863" s="14"/>
      <c r="B863" s="14"/>
      <c r="C863" s="40"/>
      <c r="D863" s="160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0"/>
      <c r="AR863" s="40"/>
      <c r="AS863" s="54"/>
      <c r="AT863" s="40"/>
      <c r="AU863" s="40"/>
      <c r="AV863" s="71"/>
      <c r="AW863" s="160"/>
      <c r="AX863" s="3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45" customHeight="1">
      <c r="A864" s="14"/>
      <c r="B864" s="14"/>
      <c r="C864" s="40"/>
      <c r="D864" s="160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0"/>
      <c r="AR864" s="40"/>
      <c r="AS864" s="54"/>
      <c r="AT864" s="40"/>
      <c r="AU864" s="40"/>
      <c r="AV864" s="71"/>
      <c r="AW864" s="160"/>
      <c r="AX864" s="3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45" customHeight="1">
      <c r="A865" s="14"/>
      <c r="B865" s="14"/>
      <c r="C865" s="40"/>
      <c r="D865" s="160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0"/>
      <c r="AR865" s="40"/>
      <c r="AS865" s="54"/>
      <c r="AT865" s="40"/>
      <c r="AU865" s="40"/>
      <c r="AV865" s="71"/>
      <c r="AW865" s="160"/>
      <c r="AX865" s="3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45" customHeight="1">
      <c r="A866" s="14"/>
      <c r="B866" s="14"/>
      <c r="C866" s="40"/>
      <c r="D866" s="160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0"/>
      <c r="AR866" s="40"/>
      <c r="AS866" s="54"/>
      <c r="AT866" s="40"/>
      <c r="AU866" s="40"/>
      <c r="AV866" s="71"/>
      <c r="AW866" s="160"/>
      <c r="AX866" s="3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45" customHeight="1">
      <c r="A867" s="14"/>
      <c r="B867" s="14"/>
      <c r="C867" s="40"/>
      <c r="D867" s="160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0"/>
      <c r="AR867" s="40"/>
      <c r="AS867" s="54"/>
      <c r="AT867" s="40"/>
      <c r="AU867" s="40"/>
      <c r="AV867" s="71"/>
      <c r="AW867" s="160"/>
      <c r="AX867" s="3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45" customHeight="1">
      <c r="A868" s="14"/>
      <c r="B868" s="14"/>
      <c r="C868" s="40"/>
      <c r="D868" s="160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0"/>
      <c r="AR868" s="40"/>
      <c r="AS868" s="54"/>
      <c r="AT868" s="40"/>
      <c r="AU868" s="40"/>
      <c r="AV868" s="71"/>
      <c r="AW868" s="160"/>
      <c r="AX868" s="3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45" customHeight="1">
      <c r="A869" s="14"/>
      <c r="B869" s="14"/>
      <c r="C869" s="40"/>
      <c r="D869" s="160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0"/>
      <c r="AR869" s="40"/>
      <c r="AS869" s="54"/>
      <c r="AT869" s="40"/>
      <c r="AU869" s="40"/>
      <c r="AV869" s="71"/>
      <c r="AW869" s="160"/>
      <c r="AX869" s="3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45" customHeight="1">
      <c r="A870" s="14"/>
      <c r="B870" s="14"/>
      <c r="C870" s="40"/>
      <c r="D870" s="160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0"/>
      <c r="AR870" s="40"/>
      <c r="AS870" s="54"/>
      <c r="AT870" s="40"/>
      <c r="AU870" s="40"/>
      <c r="AV870" s="71"/>
      <c r="AW870" s="160"/>
      <c r="AX870" s="3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45" customHeight="1">
      <c r="A871" s="14"/>
      <c r="B871" s="14"/>
      <c r="C871" s="40"/>
      <c r="D871" s="160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0"/>
      <c r="AR871" s="40"/>
      <c r="AS871" s="54"/>
      <c r="AT871" s="40"/>
      <c r="AU871" s="40"/>
      <c r="AV871" s="71"/>
      <c r="AW871" s="160"/>
      <c r="AX871" s="3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45" customHeight="1">
      <c r="A872" s="14"/>
      <c r="B872" s="14"/>
      <c r="C872" s="40"/>
      <c r="D872" s="160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0"/>
      <c r="AR872" s="40"/>
      <c r="AS872" s="54"/>
      <c r="AT872" s="40"/>
      <c r="AU872" s="40"/>
      <c r="AV872" s="71"/>
      <c r="AW872" s="160"/>
      <c r="AX872" s="3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45" customHeight="1">
      <c r="A873" s="14"/>
      <c r="B873" s="14"/>
      <c r="C873" s="40"/>
      <c r="D873" s="160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0"/>
      <c r="AR873" s="40"/>
      <c r="AS873" s="54"/>
      <c r="AT873" s="40"/>
      <c r="AU873" s="40"/>
      <c r="AV873" s="71"/>
      <c r="AW873" s="160"/>
      <c r="AX873" s="3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45" customHeight="1">
      <c r="A874" s="14"/>
      <c r="B874" s="14"/>
      <c r="C874" s="40"/>
      <c r="D874" s="160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0"/>
      <c r="AR874" s="40"/>
      <c r="AS874" s="54"/>
      <c r="AT874" s="40"/>
      <c r="AU874" s="40"/>
      <c r="AV874" s="71"/>
      <c r="AW874" s="160"/>
      <c r="AX874" s="3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45" customHeight="1">
      <c r="A875" s="14"/>
      <c r="B875" s="14"/>
      <c r="C875" s="40"/>
      <c r="D875" s="160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0"/>
      <c r="AR875" s="40"/>
      <c r="AS875" s="54"/>
      <c r="AT875" s="40"/>
      <c r="AU875" s="40"/>
      <c r="AV875" s="71"/>
      <c r="AW875" s="160"/>
      <c r="AX875" s="3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45" customHeight="1">
      <c r="A876" s="14"/>
      <c r="B876" s="14"/>
      <c r="C876" s="40"/>
      <c r="D876" s="160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0"/>
      <c r="AR876" s="40"/>
      <c r="AS876" s="54"/>
      <c r="AT876" s="40"/>
      <c r="AU876" s="40"/>
      <c r="AV876" s="71"/>
      <c r="AW876" s="160"/>
      <c r="AX876" s="3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45" customHeight="1">
      <c r="A877" s="14"/>
      <c r="B877" s="14"/>
      <c r="C877" s="40"/>
      <c r="D877" s="160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0"/>
      <c r="AR877" s="40"/>
      <c r="AS877" s="54"/>
      <c r="AT877" s="40"/>
      <c r="AU877" s="40"/>
      <c r="AV877" s="71"/>
      <c r="AW877" s="160"/>
      <c r="AX877" s="3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45" customHeight="1">
      <c r="A878" s="14"/>
      <c r="B878" s="14"/>
      <c r="C878" s="40"/>
      <c r="D878" s="160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0"/>
      <c r="AR878" s="40"/>
      <c r="AS878" s="54"/>
      <c r="AT878" s="40"/>
      <c r="AU878" s="40"/>
      <c r="AV878" s="71"/>
      <c r="AW878" s="160"/>
      <c r="AX878" s="3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45" customHeight="1">
      <c r="A879" s="14"/>
      <c r="B879" s="14"/>
      <c r="C879" s="40"/>
      <c r="D879" s="160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0"/>
      <c r="AR879" s="40"/>
      <c r="AS879" s="54"/>
      <c r="AT879" s="40"/>
      <c r="AU879" s="40"/>
      <c r="AV879" s="71"/>
      <c r="AW879" s="160"/>
      <c r="AX879" s="3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45" customHeight="1">
      <c r="A880" s="14"/>
      <c r="B880" s="14"/>
      <c r="C880" s="40"/>
      <c r="D880" s="160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0"/>
      <c r="AR880" s="40"/>
      <c r="AS880" s="54"/>
      <c r="AT880" s="40"/>
      <c r="AU880" s="40"/>
      <c r="AV880" s="71"/>
      <c r="AW880" s="160"/>
      <c r="AX880" s="3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45" customHeight="1">
      <c r="A881" s="14"/>
      <c r="B881" s="14"/>
      <c r="C881" s="40"/>
      <c r="D881" s="160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0"/>
      <c r="AR881" s="40"/>
      <c r="AS881" s="54"/>
      <c r="AT881" s="40"/>
      <c r="AU881" s="40"/>
      <c r="AV881" s="71"/>
      <c r="AW881" s="160"/>
      <c r="AX881" s="3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45" customHeight="1">
      <c r="A882" s="14"/>
      <c r="B882" s="14"/>
      <c r="C882" s="40"/>
      <c r="D882" s="160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0"/>
      <c r="AR882" s="40"/>
      <c r="AS882" s="54"/>
      <c r="AT882" s="40"/>
      <c r="AU882" s="40"/>
      <c r="AV882" s="71"/>
      <c r="AW882" s="160"/>
      <c r="AX882" s="3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45" customHeight="1">
      <c r="A883" s="14"/>
      <c r="B883" s="14"/>
      <c r="C883" s="40"/>
      <c r="D883" s="160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0"/>
      <c r="AR883" s="40"/>
      <c r="AS883" s="54"/>
      <c r="AT883" s="40"/>
      <c r="AU883" s="40"/>
      <c r="AV883" s="71"/>
      <c r="AW883" s="160"/>
      <c r="AX883" s="3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45" customHeight="1">
      <c r="A884" s="14"/>
      <c r="B884" s="14"/>
      <c r="C884" s="40"/>
      <c r="D884" s="160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0"/>
      <c r="AR884" s="40"/>
      <c r="AS884" s="54"/>
      <c r="AT884" s="40"/>
      <c r="AU884" s="40"/>
      <c r="AV884" s="71"/>
      <c r="AW884" s="160"/>
      <c r="AX884" s="3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45" customHeight="1">
      <c r="A885" s="14"/>
      <c r="B885" s="14"/>
      <c r="C885" s="40"/>
      <c r="D885" s="160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0"/>
      <c r="AR885" s="40"/>
      <c r="AS885" s="54"/>
      <c r="AT885" s="40"/>
      <c r="AU885" s="40"/>
      <c r="AV885" s="71"/>
      <c r="AW885" s="160"/>
      <c r="AX885" s="3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45" customHeight="1">
      <c r="A886" s="14"/>
      <c r="B886" s="14"/>
      <c r="C886" s="40"/>
      <c r="D886" s="160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0"/>
      <c r="AR886" s="40"/>
      <c r="AS886" s="54"/>
      <c r="AT886" s="40"/>
      <c r="AU886" s="40"/>
      <c r="AV886" s="71"/>
      <c r="AW886" s="160"/>
      <c r="AX886" s="3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45" customHeight="1">
      <c r="A887" s="14"/>
      <c r="B887" s="14"/>
      <c r="C887" s="40"/>
      <c r="D887" s="160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0"/>
      <c r="AR887" s="40"/>
      <c r="AS887" s="54"/>
      <c r="AT887" s="40"/>
      <c r="AU887" s="40"/>
      <c r="AV887" s="71"/>
      <c r="AW887" s="160"/>
      <c r="AX887" s="3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45" customHeight="1">
      <c r="A888" s="14"/>
      <c r="B888" s="14"/>
      <c r="C888" s="40"/>
      <c r="D888" s="160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0"/>
      <c r="AR888" s="40"/>
      <c r="AS888" s="54"/>
      <c r="AT888" s="40"/>
      <c r="AU888" s="40"/>
      <c r="AV888" s="71"/>
      <c r="AW888" s="160"/>
      <c r="AX888" s="3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45" customHeight="1">
      <c r="A889" s="14"/>
      <c r="B889" s="14"/>
      <c r="C889" s="40"/>
      <c r="D889" s="160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0"/>
      <c r="AR889" s="40"/>
      <c r="AS889" s="54"/>
      <c r="AT889" s="40"/>
      <c r="AU889" s="40"/>
      <c r="AV889" s="71"/>
      <c r="AW889" s="160"/>
      <c r="AX889" s="3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45" customHeight="1">
      <c r="A890" s="14"/>
      <c r="B890" s="14"/>
      <c r="C890" s="40"/>
      <c r="D890" s="160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0"/>
      <c r="AR890" s="40"/>
      <c r="AS890" s="54"/>
      <c r="AT890" s="40"/>
      <c r="AU890" s="40"/>
      <c r="AV890" s="71"/>
      <c r="AW890" s="160"/>
      <c r="AX890" s="3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45" customHeight="1">
      <c r="A891" s="14"/>
      <c r="B891" s="14"/>
      <c r="C891" s="40"/>
      <c r="D891" s="160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0"/>
      <c r="AR891" s="40"/>
      <c r="AS891" s="54"/>
      <c r="AT891" s="40"/>
      <c r="AU891" s="40"/>
      <c r="AV891" s="71"/>
      <c r="AW891" s="160"/>
      <c r="AX891" s="3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45" customHeight="1">
      <c r="A892" s="14"/>
      <c r="B892" s="14"/>
      <c r="C892" s="40"/>
      <c r="D892" s="160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0"/>
      <c r="AR892" s="40"/>
      <c r="AS892" s="54"/>
      <c r="AT892" s="40"/>
      <c r="AU892" s="40"/>
      <c r="AV892" s="71"/>
      <c r="AW892" s="160"/>
      <c r="AX892" s="3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45" customHeight="1">
      <c r="A893" s="14"/>
      <c r="B893" s="14"/>
      <c r="C893" s="40"/>
      <c r="D893" s="160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0"/>
      <c r="AR893" s="40"/>
      <c r="AS893" s="54"/>
      <c r="AT893" s="40"/>
      <c r="AU893" s="40"/>
      <c r="AV893" s="71"/>
      <c r="AW893" s="160"/>
      <c r="AX893" s="3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45" customHeight="1">
      <c r="A894" s="14"/>
      <c r="B894" s="14"/>
      <c r="C894" s="40"/>
      <c r="D894" s="160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0"/>
      <c r="AR894" s="40"/>
      <c r="AS894" s="54"/>
      <c r="AT894" s="40"/>
      <c r="AU894" s="40"/>
      <c r="AV894" s="71"/>
      <c r="AW894" s="160"/>
      <c r="AX894" s="3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45" customHeight="1">
      <c r="A895" s="14"/>
      <c r="B895" s="14"/>
      <c r="C895" s="40"/>
      <c r="D895" s="160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0"/>
      <c r="AR895" s="40"/>
      <c r="AS895" s="54"/>
      <c r="AT895" s="40"/>
      <c r="AU895" s="40"/>
      <c r="AV895" s="71"/>
      <c r="AW895" s="160"/>
      <c r="AX895" s="3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45" customHeight="1">
      <c r="A896" s="14"/>
      <c r="B896" s="14"/>
      <c r="C896" s="40"/>
      <c r="D896" s="160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0"/>
      <c r="AR896" s="40"/>
      <c r="AS896" s="54"/>
      <c r="AT896" s="40"/>
      <c r="AU896" s="40"/>
      <c r="AV896" s="71"/>
      <c r="AW896" s="160"/>
      <c r="AX896" s="3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45" customHeight="1">
      <c r="A897" s="14"/>
      <c r="B897" s="14"/>
      <c r="C897" s="40"/>
      <c r="D897" s="160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0"/>
      <c r="AR897" s="40"/>
      <c r="AS897" s="54"/>
      <c r="AT897" s="40"/>
      <c r="AU897" s="40"/>
      <c r="AV897" s="71"/>
      <c r="AW897" s="160"/>
      <c r="AX897" s="3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45" customHeight="1">
      <c r="A898" s="14"/>
      <c r="B898" s="14"/>
      <c r="C898" s="40"/>
      <c r="D898" s="160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0"/>
      <c r="AR898" s="40"/>
      <c r="AS898" s="54"/>
      <c r="AT898" s="40"/>
      <c r="AU898" s="40"/>
      <c r="AV898" s="71"/>
      <c r="AW898" s="160"/>
      <c r="AX898" s="3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45" customHeight="1">
      <c r="A899" s="14"/>
      <c r="B899" s="14"/>
      <c r="C899" s="40"/>
      <c r="D899" s="160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0"/>
      <c r="AR899" s="40"/>
      <c r="AS899" s="54"/>
      <c r="AT899" s="40"/>
      <c r="AU899" s="40"/>
      <c r="AV899" s="71"/>
      <c r="AW899" s="160"/>
      <c r="AX899" s="3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45" customHeight="1">
      <c r="A900" s="14"/>
      <c r="B900" s="14"/>
      <c r="C900" s="40"/>
      <c r="D900" s="160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0"/>
      <c r="AR900" s="40"/>
      <c r="AS900" s="54"/>
      <c r="AT900" s="40"/>
      <c r="AU900" s="40"/>
      <c r="AV900" s="71"/>
      <c r="AW900" s="160"/>
      <c r="AX900" s="3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45" customHeight="1">
      <c r="A901" s="14"/>
      <c r="B901" s="14"/>
      <c r="C901" s="40"/>
      <c r="D901" s="160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0"/>
      <c r="AR901" s="40"/>
      <c r="AS901" s="54"/>
      <c r="AT901" s="40"/>
      <c r="AU901" s="40"/>
      <c r="AV901" s="71"/>
      <c r="AW901" s="160"/>
      <c r="AX901" s="3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45" customHeight="1">
      <c r="A902" s="14"/>
      <c r="B902" s="14"/>
      <c r="C902" s="40"/>
      <c r="D902" s="160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0"/>
      <c r="AR902" s="40"/>
      <c r="AS902" s="54"/>
      <c r="AT902" s="40"/>
      <c r="AU902" s="40"/>
      <c r="AV902" s="71"/>
      <c r="AW902" s="160"/>
      <c r="AX902" s="3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45" customHeight="1">
      <c r="A903" s="14"/>
      <c r="B903" s="14"/>
      <c r="C903" s="40"/>
      <c r="D903" s="160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0"/>
      <c r="AR903" s="40"/>
      <c r="AS903" s="54"/>
      <c r="AT903" s="40"/>
      <c r="AU903" s="40"/>
      <c r="AV903" s="71"/>
      <c r="AW903" s="160"/>
      <c r="AX903" s="3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45" customHeight="1">
      <c r="A904" s="14"/>
      <c r="B904" s="14"/>
      <c r="C904" s="40"/>
      <c r="D904" s="160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0"/>
      <c r="AR904" s="40"/>
      <c r="AS904" s="54"/>
      <c r="AT904" s="40"/>
      <c r="AU904" s="40"/>
      <c r="AV904" s="71"/>
      <c r="AW904" s="160"/>
      <c r="AX904" s="3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45" customHeight="1">
      <c r="A905" s="14"/>
      <c r="B905" s="14"/>
      <c r="C905" s="40"/>
      <c r="D905" s="160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0"/>
      <c r="AR905" s="40"/>
      <c r="AS905" s="54"/>
      <c r="AT905" s="40"/>
      <c r="AU905" s="40"/>
      <c r="AV905" s="71"/>
      <c r="AW905" s="160"/>
      <c r="AX905" s="3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45" customHeight="1">
      <c r="A906" s="14"/>
      <c r="B906" s="14"/>
      <c r="C906" s="40"/>
      <c r="D906" s="160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0"/>
      <c r="AR906" s="40"/>
      <c r="AS906" s="54"/>
      <c r="AT906" s="40"/>
      <c r="AU906" s="40"/>
      <c r="AV906" s="71"/>
      <c r="AW906" s="160"/>
      <c r="AX906" s="3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45" customHeight="1">
      <c r="A907" s="14"/>
      <c r="B907" s="14"/>
      <c r="C907" s="40"/>
      <c r="D907" s="160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0"/>
      <c r="AR907" s="40"/>
      <c r="AS907" s="54"/>
      <c r="AT907" s="40"/>
      <c r="AU907" s="40"/>
      <c r="AV907" s="71"/>
      <c r="AW907" s="160"/>
      <c r="AX907" s="3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45" customHeight="1">
      <c r="A908" s="14"/>
      <c r="B908" s="14"/>
      <c r="C908" s="40"/>
      <c r="D908" s="160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0"/>
      <c r="AR908" s="40"/>
      <c r="AS908" s="54"/>
      <c r="AT908" s="40"/>
      <c r="AU908" s="40"/>
      <c r="AV908" s="71"/>
      <c r="AW908" s="160"/>
      <c r="AX908" s="3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45" customHeight="1">
      <c r="A909" s="14"/>
      <c r="B909" s="14"/>
      <c r="C909" s="40"/>
      <c r="D909" s="160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0"/>
      <c r="AR909" s="40"/>
      <c r="AS909" s="54"/>
      <c r="AT909" s="40"/>
      <c r="AU909" s="40"/>
      <c r="AV909" s="71"/>
      <c r="AW909" s="160"/>
      <c r="AX909" s="3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45" customHeight="1">
      <c r="A910" s="14"/>
      <c r="B910" s="14"/>
      <c r="C910" s="40"/>
      <c r="D910" s="160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0"/>
      <c r="AR910" s="40"/>
      <c r="AS910" s="54"/>
      <c r="AT910" s="40"/>
      <c r="AU910" s="40"/>
      <c r="AV910" s="71"/>
      <c r="AW910" s="160"/>
      <c r="AX910" s="3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45" customHeight="1">
      <c r="A911" s="14"/>
      <c r="B911" s="14"/>
      <c r="C911" s="40"/>
      <c r="D911" s="160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0"/>
      <c r="AR911" s="40"/>
      <c r="AS911" s="54"/>
      <c r="AT911" s="40"/>
      <c r="AU911" s="40"/>
      <c r="AV911" s="71"/>
      <c r="AW911" s="160"/>
      <c r="AX911" s="3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45" customHeight="1">
      <c r="A912" s="14"/>
      <c r="B912" s="14"/>
      <c r="C912" s="40"/>
      <c r="D912" s="160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0"/>
      <c r="AR912" s="40"/>
      <c r="AS912" s="54"/>
      <c r="AT912" s="40"/>
      <c r="AU912" s="40"/>
      <c r="AV912" s="71"/>
      <c r="AW912" s="160"/>
      <c r="AX912" s="3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45" customHeight="1">
      <c r="A913" s="14"/>
      <c r="B913" s="14"/>
      <c r="C913" s="40"/>
      <c r="D913" s="160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0"/>
      <c r="AR913" s="40"/>
      <c r="AS913" s="54"/>
      <c r="AT913" s="40"/>
      <c r="AU913" s="40"/>
      <c r="AV913" s="71"/>
      <c r="AW913" s="160"/>
      <c r="AX913" s="3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45" customHeight="1">
      <c r="A914" s="14"/>
      <c r="B914" s="14"/>
      <c r="C914" s="40"/>
      <c r="D914" s="160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0"/>
      <c r="AR914" s="40"/>
      <c r="AS914" s="54"/>
      <c r="AT914" s="40"/>
      <c r="AU914" s="40"/>
      <c r="AV914" s="71"/>
      <c r="AW914" s="160"/>
      <c r="AX914" s="3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45" customHeight="1">
      <c r="A915" s="14"/>
      <c r="B915" s="14"/>
      <c r="C915" s="40"/>
      <c r="D915" s="160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0"/>
      <c r="AR915" s="40"/>
      <c r="AS915" s="54"/>
      <c r="AT915" s="40"/>
      <c r="AU915" s="40"/>
      <c r="AV915" s="71"/>
      <c r="AW915" s="160"/>
      <c r="AX915" s="3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45" customHeight="1">
      <c r="A916" s="14"/>
      <c r="B916" s="14"/>
      <c r="C916" s="40"/>
      <c r="D916" s="160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0"/>
      <c r="AR916" s="40"/>
      <c r="AS916" s="54"/>
      <c r="AT916" s="40"/>
      <c r="AU916" s="40"/>
      <c r="AV916" s="71"/>
      <c r="AW916" s="160"/>
      <c r="AX916" s="3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45" customHeight="1">
      <c r="A917" s="14"/>
      <c r="B917" s="14"/>
      <c r="C917" s="40"/>
      <c r="D917" s="160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0"/>
      <c r="AR917" s="40"/>
      <c r="AS917" s="54"/>
      <c r="AT917" s="40"/>
      <c r="AU917" s="40"/>
      <c r="AV917" s="71"/>
      <c r="AW917" s="160"/>
      <c r="AX917" s="3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45" customHeight="1">
      <c r="A918" s="14"/>
      <c r="B918" s="14"/>
      <c r="C918" s="40"/>
      <c r="D918" s="160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0"/>
      <c r="AR918" s="40"/>
      <c r="AS918" s="54"/>
      <c r="AT918" s="40"/>
      <c r="AU918" s="40"/>
      <c r="AV918" s="71"/>
      <c r="AW918" s="160"/>
      <c r="AX918" s="3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45" customHeight="1">
      <c r="A919" s="14"/>
      <c r="B919" s="14"/>
      <c r="C919" s="40"/>
      <c r="D919" s="160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0"/>
      <c r="AR919" s="40"/>
      <c r="AS919" s="54"/>
      <c r="AT919" s="40"/>
      <c r="AU919" s="40"/>
      <c r="AV919" s="71"/>
      <c r="AW919" s="160"/>
      <c r="AX919" s="3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45" customHeight="1">
      <c r="A920" s="14"/>
      <c r="B920" s="14"/>
      <c r="C920" s="40"/>
      <c r="D920" s="160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0"/>
      <c r="AR920" s="40"/>
      <c r="AS920" s="54"/>
      <c r="AT920" s="40"/>
      <c r="AU920" s="40"/>
      <c r="AV920" s="71"/>
      <c r="AW920" s="160"/>
      <c r="AX920" s="3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45" customHeight="1">
      <c r="A921" s="14"/>
      <c r="B921" s="14"/>
      <c r="C921" s="40"/>
      <c r="D921" s="160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0"/>
      <c r="AR921" s="40"/>
      <c r="AS921" s="54"/>
      <c r="AT921" s="40"/>
      <c r="AU921" s="40"/>
      <c r="AV921" s="71"/>
      <c r="AW921" s="160"/>
      <c r="AX921" s="3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45" customHeight="1">
      <c r="A922" s="14"/>
      <c r="B922" s="14"/>
      <c r="C922" s="40"/>
      <c r="D922" s="160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0"/>
      <c r="AR922" s="40"/>
      <c r="AS922" s="54"/>
      <c r="AT922" s="40"/>
      <c r="AU922" s="40"/>
      <c r="AV922" s="71"/>
      <c r="AW922" s="160"/>
      <c r="AX922" s="3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45" customHeight="1">
      <c r="A923" s="14"/>
      <c r="B923" s="14"/>
      <c r="C923" s="40"/>
      <c r="D923" s="160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0"/>
      <c r="AR923" s="40"/>
      <c r="AS923" s="54"/>
      <c r="AT923" s="40"/>
      <c r="AU923" s="40"/>
      <c r="AV923" s="71"/>
      <c r="AW923" s="160"/>
      <c r="AX923" s="3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45" customHeight="1">
      <c r="A924" s="14"/>
      <c r="B924" s="14"/>
      <c r="C924" s="40"/>
      <c r="D924" s="160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0"/>
      <c r="AR924" s="40"/>
      <c r="AS924" s="54"/>
      <c r="AT924" s="40"/>
      <c r="AU924" s="40"/>
      <c r="AV924" s="71"/>
      <c r="AW924" s="160"/>
      <c r="AX924" s="3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45" customHeight="1">
      <c r="A925" s="14"/>
      <c r="B925" s="14"/>
      <c r="C925" s="40"/>
      <c r="D925" s="160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0"/>
      <c r="AR925" s="40"/>
      <c r="AS925" s="54"/>
      <c r="AT925" s="40"/>
      <c r="AU925" s="40"/>
      <c r="AV925" s="71"/>
      <c r="AW925" s="160"/>
      <c r="AX925" s="3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45" customHeight="1">
      <c r="A926" s="14"/>
      <c r="B926" s="14"/>
      <c r="C926" s="40"/>
      <c r="D926" s="160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0"/>
      <c r="AR926" s="40"/>
      <c r="AS926" s="54"/>
      <c r="AT926" s="40"/>
      <c r="AU926" s="40"/>
      <c r="AV926" s="71"/>
      <c r="AW926" s="160"/>
      <c r="AX926" s="3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45" customHeight="1">
      <c r="A927" s="14"/>
      <c r="B927" s="14"/>
      <c r="C927" s="40"/>
      <c r="D927" s="160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0"/>
      <c r="AR927" s="40"/>
      <c r="AS927" s="54"/>
      <c r="AT927" s="40"/>
      <c r="AU927" s="40"/>
      <c r="AV927" s="71"/>
      <c r="AW927" s="160"/>
      <c r="AX927" s="3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45" customHeight="1">
      <c r="A928" s="14"/>
      <c r="B928" s="14"/>
      <c r="C928" s="40"/>
      <c r="D928" s="160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0"/>
      <c r="AR928" s="40"/>
      <c r="AS928" s="54"/>
      <c r="AT928" s="40"/>
      <c r="AU928" s="40"/>
      <c r="AV928" s="71"/>
      <c r="AW928" s="160"/>
      <c r="AX928" s="3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45" customHeight="1">
      <c r="A929" s="14"/>
      <c r="B929" s="14"/>
      <c r="C929" s="40"/>
      <c r="D929" s="160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0"/>
      <c r="AR929" s="40"/>
      <c r="AS929" s="54"/>
      <c r="AT929" s="40"/>
      <c r="AU929" s="40"/>
      <c r="AV929" s="71"/>
      <c r="AW929" s="160"/>
      <c r="AX929" s="3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45" customHeight="1">
      <c r="A930" s="14"/>
      <c r="B930" s="14"/>
      <c r="C930" s="40"/>
      <c r="D930" s="160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0"/>
      <c r="AR930" s="40"/>
      <c r="AS930" s="54"/>
      <c r="AT930" s="40"/>
      <c r="AU930" s="40"/>
      <c r="AV930" s="71"/>
      <c r="AW930" s="160"/>
      <c r="AX930" s="3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45" customHeight="1">
      <c r="A931" s="14"/>
      <c r="B931" s="14"/>
      <c r="C931" s="40"/>
      <c r="D931" s="160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0"/>
      <c r="AR931" s="40"/>
      <c r="AS931" s="54"/>
      <c r="AT931" s="40"/>
      <c r="AU931" s="40"/>
      <c r="AV931" s="71"/>
      <c r="AW931" s="160"/>
      <c r="AX931" s="3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45" customHeight="1">
      <c r="A932" s="14"/>
      <c r="B932" s="14"/>
      <c r="C932" s="40"/>
      <c r="D932" s="160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0"/>
      <c r="AR932" s="40"/>
      <c r="AS932" s="54"/>
      <c r="AT932" s="40"/>
      <c r="AU932" s="40"/>
      <c r="AV932" s="71"/>
      <c r="AW932" s="160"/>
      <c r="AX932" s="3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45" customHeight="1">
      <c r="A933" s="14"/>
      <c r="B933" s="14"/>
      <c r="C933" s="40"/>
      <c r="D933" s="160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0"/>
      <c r="AR933" s="40"/>
      <c r="AS933" s="54"/>
      <c r="AT933" s="40"/>
      <c r="AU933" s="40"/>
      <c r="AV933" s="71"/>
      <c r="AW933" s="160"/>
      <c r="AX933" s="3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45" customHeight="1">
      <c r="A934" s="14"/>
      <c r="B934" s="14"/>
      <c r="C934" s="40"/>
      <c r="D934" s="160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0"/>
      <c r="AR934" s="40"/>
      <c r="AS934" s="54"/>
      <c r="AT934" s="40"/>
      <c r="AU934" s="40"/>
      <c r="AV934" s="71"/>
      <c r="AW934" s="160"/>
      <c r="AX934" s="3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45" customHeight="1">
      <c r="A935" s="14"/>
      <c r="B935" s="14"/>
      <c r="C935" s="40"/>
      <c r="D935" s="160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0"/>
      <c r="AR935" s="40"/>
      <c r="AS935" s="54"/>
      <c r="AT935" s="40"/>
      <c r="AU935" s="40"/>
      <c r="AV935" s="71"/>
      <c r="AW935" s="160"/>
      <c r="AX935" s="3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45" customHeight="1">
      <c r="A936" s="14"/>
      <c r="B936" s="14"/>
      <c r="C936" s="40"/>
      <c r="D936" s="160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0"/>
      <c r="AR936" s="40"/>
      <c r="AS936" s="54"/>
      <c r="AT936" s="40"/>
      <c r="AU936" s="40"/>
      <c r="AV936" s="71"/>
      <c r="AW936" s="160"/>
      <c r="AX936" s="3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45" customHeight="1">
      <c r="A937" s="14"/>
      <c r="B937" s="14"/>
      <c r="C937" s="40"/>
      <c r="D937" s="160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0"/>
      <c r="AR937" s="40"/>
      <c r="AS937" s="54"/>
      <c r="AT937" s="40"/>
      <c r="AU937" s="40"/>
      <c r="AV937" s="71"/>
      <c r="AW937" s="160"/>
      <c r="AX937" s="3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45" customHeight="1">
      <c r="A938" s="14"/>
      <c r="B938" s="14"/>
      <c r="C938" s="40"/>
      <c r="D938" s="160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0"/>
      <c r="AR938" s="40"/>
      <c r="AS938" s="54"/>
      <c r="AT938" s="40"/>
      <c r="AU938" s="40"/>
      <c r="AV938" s="71"/>
      <c r="AW938" s="160"/>
      <c r="AX938" s="3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45" customHeight="1">
      <c r="A939" s="14"/>
      <c r="B939" s="14"/>
      <c r="C939" s="40"/>
      <c r="D939" s="160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0"/>
      <c r="AR939" s="40"/>
      <c r="AS939" s="54"/>
      <c r="AT939" s="40"/>
      <c r="AU939" s="40"/>
      <c r="AV939" s="71"/>
      <c r="AW939" s="160"/>
      <c r="AX939" s="3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45" customHeight="1">
      <c r="A940" s="14"/>
      <c r="B940" s="14"/>
      <c r="C940" s="40"/>
      <c r="D940" s="160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0"/>
      <c r="AR940" s="40"/>
      <c r="AS940" s="54"/>
      <c r="AT940" s="40"/>
      <c r="AU940" s="40"/>
      <c r="AV940" s="71"/>
      <c r="AW940" s="160"/>
      <c r="AX940" s="3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45" customHeight="1">
      <c r="A941" s="14"/>
      <c r="B941" s="14"/>
      <c r="C941" s="40"/>
      <c r="D941" s="160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0"/>
      <c r="AR941" s="40"/>
      <c r="AS941" s="54"/>
      <c r="AT941" s="40"/>
      <c r="AU941" s="40"/>
      <c r="AV941" s="71"/>
      <c r="AW941" s="160"/>
      <c r="AX941" s="3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45" customHeight="1">
      <c r="A942" s="14"/>
      <c r="B942" s="14"/>
      <c r="C942" s="40"/>
      <c r="D942" s="160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0"/>
      <c r="AR942" s="40"/>
      <c r="AS942" s="54"/>
      <c r="AT942" s="40"/>
      <c r="AU942" s="40"/>
      <c r="AV942" s="71"/>
      <c r="AW942" s="160"/>
      <c r="AX942" s="3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45" customHeight="1">
      <c r="A943" s="14"/>
      <c r="B943" s="14"/>
      <c r="C943" s="40"/>
      <c r="D943" s="160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0"/>
      <c r="AR943" s="40"/>
      <c r="AS943" s="54"/>
      <c r="AT943" s="40"/>
      <c r="AU943" s="40"/>
      <c r="AV943" s="71"/>
      <c r="AW943" s="160"/>
      <c r="AX943" s="3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45" customHeight="1">
      <c r="A944" s="14"/>
      <c r="B944" s="14"/>
      <c r="C944" s="40"/>
      <c r="D944" s="160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0"/>
      <c r="AR944" s="40"/>
      <c r="AS944" s="54"/>
      <c r="AT944" s="40"/>
      <c r="AU944" s="40"/>
      <c r="AV944" s="71"/>
      <c r="AW944" s="160"/>
      <c r="AX944" s="3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45" customHeight="1">
      <c r="A945" s="14"/>
      <c r="B945" s="14"/>
      <c r="C945" s="40"/>
      <c r="D945" s="160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0"/>
      <c r="AR945" s="40"/>
      <c r="AS945" s="54"/>
      <c r="AT945" s="40"/>
      <c r="AU945" s="40"/>
      <c r="AV945" s="71"/>
      <c r="AW945" s="160"/>
      <c r="AX945" s="3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45" customHeight="1">
      <c r="A946" s="14"/>
      <c r="B946" s="14"/>
      <c r="C946" s="40"/>
      <c r="D946" s="160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0"/>
      <c r="AR946" s="40"/>
      <c r="AS946" s="54"/>
      <c r="AT946" s="40"/>
      <c r="AU946" s="40"/>
      <c r="AV946" s="71"/>
      <c r="AW946" s="160"/>
      <c r="AX946" s="3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45" customHeight="1">
      <c r="A947" s="14"/>
      <c r="B947" s="14"/>
      <c r="C947" s="40"/>
      <c r="D947" s="160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0"/>
      <c r="AR947" s="40"/>
      <c r="AS947" s="54"/>
      <c r="AT947" s="40"/>
      <c r="AU947" s="40"/>
      <c r="AV947" s="71"/>
      <c r="AW947" s="160"/>
      <c r="AX947" s="3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45" customHeight="1">
      <c r="A948" s="14"/>
      <c r="B948" s="14"/>
      <c r="C948" s="40"/>
      <c r="D948" s="160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0"/>
      <c r="AR948" s="40"/>
      <c r="AS948" s="54"/>
      <c r="AT948" s="40"/>
      <c r="AU948" s="40"/>
      <c r="AV948" s="71"/>
      <c r="AW948" s="160"/>
      <c r="AX948" s="3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45" customHeight="1">
      <c r="A949" s="14"/>
      <c r="B949" s="14"/>
      <c r="C949" s="40"/>
      <c r="D949" s="160"/>
      <c r="E949" s="16"/>
      <c r="F949" s="16"/>
      <c r="G949" s="16"/>
      <c r="K949" s="51"/>
      <c r="L949" s="16"/>
      <c r="N949" s="16"/>
      <c r="P949" s="16"/>
      <c r="Q949" s="16"/>
      <c r="R949" s="16"/>
      <c r="S949" s="16"/>
      <c r="T949" s="16"/>
      <c r="Y949" s="16"/>
      <c r="Z949" s="16"/>
      <c r="AD949" s="16"/>
      <c r="AH949" s="16"/>
      <c r="AJ949" s="71"/>
      <c r="AN949" s="54"/>
      <c r="AO949" s="31"/>
      <c r="AP949" s="40"/>
      <c r="AQ949" s="160"/>
      <c r="AR949" s="40"/>
      <c r="AS949" s="54"/>
      <c r="AT949" s="40"/>
      <c r="AU949" s="40"/>
      <c r="AV949" s="71"/>
      <c r="AW949" s="160"/>
      <c r="AX949" s="31"/>
      <c r="BC949" s="16"/>
      <c r="BD949" s="16"/>
      <c r="BE949" s="119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19"/>
      <c r="BR949" s="119"/>
      <c r="BS949" s="119"/>
      <c r="BT949" s="71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  <c r="CN949" s="16"/>
      <c r="CO949" s="16"/>
      <c r="CP949" s="16"/>
      <c r="CQ949" s="16"/>
      <c r="CR949" s="16"/>
      <c r="CS949" s="16"/>
      <c r="CT949" s="16"/>
      <c r="CU949" s="16"/>
      <c r="CV949" s="16"/>
      <c r="CW949" s="16"/>
      <c r="CX949" s="16"/>
      <c r="CY949" s="16"/>
      <c r="CZ949" s="16"/>
      <c r="DA949" s="16"/>
      <c r="DB949" s="16"/>
      <c r="EI949" s="16"/>
      <c r="EJ949" s="16"/>
      <c r="EK949" s="16"/>
      <c r="EL949" s="16"/>
      <c r="EM949" s="16"/>
      <c r="EN949" s="16"/>
      <c r="EO949" s="16"/>
      <c r="EP949" s="16"/>
      <c r="EQ949" s="16"/>
    </row>
    <row r="950" spans="1:147" s="6" customFormat="1" ht="17.45" customHeight="1">
      <c r="A950" s="14"/>
      <c r="B950" s="14"/>
      <c r="C950" s="40"/>
      <c r="D950" s="160"/>
      <c r="E950" s="16"/>
      <c r="F950" s="16"/>
      <c r="G950" s="16"/>
      <c r="K950" s="51"/>
      <c r="L950" s="16"/>
      <c r="N950" s="16"/>
      <c r="P950" s="16"/>
      <c r="Q950" s="16"/>
      <c r="R950" s="16"/>
      <c r="S950" s="16"/>
      <c r="T950" s="16"/>
      <c r="Y950" s="16"/>
      <c r="Z950" s="16"/>
      <c r="AD950" s="16"/>
      <c r="AH950" s="16"/>
      <c r="AJ950" s="71"/>
      <c r="AN950" s="54"/>
      <c r="AO950" s="31"/>
      <c r="AP950" s="40"/>
      <c r="AQ950" s="160"/>
      <c r="AR950" s="40"/>
      <c r="AS950" s="54"/>
      <c r="AT950" s="40"/>
      <c r="AU950" s="40"/>
      <c r="AV950" s="71"/>
      <c r="AW950" s="160"/>
      <c r="AX950" s="31"/>
      <c r="BC950" s="16"/>
      <c r="BD950" s="16"/>
      <c r="BE950" s="119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19"/>
      <c r="BR950" s="119"/>
      <c r="BS950" s="119"/>
      <c r="BT950" s="71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  <c r="CN950" s="16"/>
      <c r="CO950" s="16"/>
      <c r="CP950" s="16"/>
      <c r="CQ950" s="16"/>
      <c r="CR950" s="16"/>
      <c r="CS950" s="16"/>
      <c r="CT950" s="16"/>
      <c r="CU950" s="16"/>
      <c r="CV950" s="16"/>
      <c r="CW950" s="16"/>
      <c r="CX950" s="16"/>
      <c r="CY950" s="16"/>
      <c r="CZ950" s="16"/>
      <c r="DA950" s="16"/>
      <c r="DB950" s="16"/>
      <c r="EI950" s="16"/>
      <c r="EJ950" s="16"/>
      <c r="EK950" s="16"/>
      <c r="EL950" s="16"/>
      <c r="EM950" s="16"/>
      <c r="EN950" s="16"/>
      <c r="EO950" s="16"/>
      <c r="EP950" s="16"/>
      <c r="EQ950" s="16"/>
    </row>
    <row r="951" spans="1:147" s="6" customFormat="1" ht="17.45" customHeight="1">
      <c r="A951" s="14"/>
      <c r="B951" s="14"/>
      <c r="C951" s="40"/>
      <c r="D951" s="160"/>
      <c r="E951" s="16"/>
      <c r="F951" s="16"/>
      <c r="G951" s="16"/>
      <c r="K951" s="51"/>
      <c r="L951" s="16"/>
      <c r="N951" s="16"/>
      <c r="P951" s="16"/>
      <c r="Q951" s="16"/>
      <c r="R951" s="16"/>
      <c r="S951" s="16"/>
      <c r="T951" s="16"/>
      <c r="Y951" s="16"/>
      <c r="Z951" s="16"/>
      <c r="AD951" s="16"/>
      <c r="AH951" s="16"/>
      <c r="AJ951" s="71"/>
      <c r="AN951" s="54"/>
      <c r="AO951" s="31"/>
      <c r="AP951" s="40"/>
      <c r="AQ951" s="160"/>
      <c r="AR951" s="40"/>
      <c r="AS951" s="54"/>
      <c r="AT951" s="40"/>
      <c r="AU951" s="40"/>
      <c r="AV951" s="71"/>
      <c r="AW951" s="160"/>
      <c r="AX951" s="31"/>
      <c r="BC951" s="16"/>
      <c r="BD951" s="16"/>
      <c r="BE951" s="119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19"/>
      <c r="BR951" s="119"/>
      <c r="BS951" s="119"/>
      <c r="BT951" s="71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  <c r="CN951" s="16"/>
      <c r="CO951" s="16"/>
      <c r="CP951" s="16"/>
      <c r="CQ951" s="16"/>
      <c r="CR951" s="16"/>
      <c r="CS951" s="16"/>
      <c r="CT951" s="16"/>
      <c r="CU951" s="16"/>
      <c r="CV951" s="16"/>
      <c r="CW951" s="16"/>
      <c r="CX951" s="16"/>
      <c r="CY951" s="16"/>
      <c r="CZ951" s="16"/>
      <c r="DA951" s="16"/>
      <c r="DB951" s="16"/>
      <c r="EI951" s="16"/>
      <c r="EJ951" s="16"/>
      <c r="EK951" s="16"/>
      <c r="EL951" s="16"/>
      <c r="EM951" s="16"/>
      <c r="EN951" s="16"/>
      <c r="EO951" s="16"/>
      <c r="EP951" s="16"/>
      <c r="EQ951" s="16"/>
    </row>
    <row r="952" spans="1:147" s="6" customFormat="1" ht="17.45" customHeight="1">
      <c r="A952" s="14"/>
      <c r="B952" s="150"/>
      <c r="C952" s="40"/>
      <c r="D952" s="161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0"/>
      <c r="AR952" s="44"/>
      <c r="AS952" s="54"/>
      <c r="AT952" s="44"/>
      <c r="AU952" s="40"/>
      <c r="AV952" s="36"/>
      <c r="AW952" s="160"/>
      <c r="AX952" s="167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45" customHeight="1">
      <c r="A953" s="14"/>
      <c r="B953" s="150"/>
      <c r="C953" s="40"/>
      <c r="D953" s="161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0"/>
      <c r="AR953" s="44"/>
      <c r="AS953" s="54"/>
      <c r="AT953" s="44"/>
      <c r="AU953" s="40"/>
      <c r="AV953" s="36"/>
      <c r="AW953" s="160"/>
      <c r="AX953" s="167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45" customHeight="1">
      <c r="A954" s="14"/>
      <c r="B954" s="150"/>
      <c r="C954" s="40"/>
      <c r="D954" s="161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0"/>
      <c r="AR954" s="44"/>
      <c r="AS954" s="54"/>
      <c r="AT954" s="44"/>
      <c r="AU954" s="40"/>
      <c r="AV954" s="36"/>
      <c r="AW954" s="160"/>
      <c r="AX954" s="167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45" customHeight="1">
      <c r="A955" s="14"/>
      <c r="B955" s="150"/>
      <c r="C955" s="40"/>
      <c r="D955" s="161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0"/>
      <c r="AR955" s="44"/>
      <c r="AS955" s="54"/>
      <c r="AT955" s="44"/>
      <c r="AU955" s="40"/>
      <c r="AV955" s="36"/>
      <c r="AW955" s="160"/>
      <c r="AX955" s="167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45" customHeight="1">
      <c r="A956" s="14"/>
      <c r="B956" s="150"/>
      <c r="C956" s="40"/>
      <c r="D956" s="161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0"/>
      <c r="AR956" s="44"/>
      <c r="AS956" s="54"/>
      <c r="AT956" s="44"/>
      <c r="AU956" s="40"/>
      <c r="AV956" s="36"/>
      <c r="AW956" s="160"/>
      <c r="AX956" s="167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45" customHeight="1">
      <c r="A957" s="14"/>
      <c r="B957" s="150"/>
      <c r="C957" s="40"/>
      <c r="D957" s="161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0"/>
      <c r="AR957" s="44"/>
      <c r="AS957" s="54"/>
      <c r="AT957" s="44"/>
      <c r="AU957" s="40"/>
      <c r="AV957" s="36"/>
      <c r="AW957" s="160"/>
      <c r="AX957" s="167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45" customHeight="1">
      <c r="A958" s="14"/>
      <c r="B958" s="150"/>
      <c r="C958" s="40"/>
      <c r="D958" s="161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0"/>
      <c r="AR958" s="44"/>
      <c r="AS958" s="54"/>
      <c r="AT958" s="44"/>
      <c r="AU958" s="40"/>
      <c r="AV958" s="36"/>
      <c r="AW958" s="160"/>
      <c r="AX958" s="167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45" customHeight="1">
      <c r="A959" s="14"/>
      <c r="B959" s="150"/>
      <c r="C959" s="40"/>
      <c r="D959" s="161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0"/>
      <c r="AR959" s="44"/>
      <c r="AS959" s="54"/>
      <c r="AT959" s="44"/>
      <c r="AU959" s="40"/>
      <c r="AV959" s="36"/>
      <c r="AW959" s="160"/>
      <c r="AX959" s="167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45" customHeight="1">
      <c r="A960" s="14"/>
      <c r="B960" s="150"/>
      <c r="C960" s="40"/>
      <c r="D960" s="161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0"/>
      <c r="AR960" s="44"/>
      <c r="AS960" s="54"/>
      <c r="AT960" s="44"/>
      <c r="AU960" s="40"/>
      <c r="AV960" s="36"/>
      <c r="AW960" s="160"/>
      <c r="AX960" s="167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45" customHeight="1">
      <c r="A961" s="14"/>
      <c r="B961" s="150"/>
      <c r="C961" s="40"/>
      <c r="D961" s="161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0"/>
      <c r="AR961" s="44"/>
      <c r="AS961" s="54"/>
      <c r="AT961" s="44"/>
      <c r="AU961" s="40"/>
      <c r="AV961" s="36"/>
      <c r="AW961" s="160"/>
      <c r="AX961" s="167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45" customHeight="1">
      <c r="A962" s="14"/>
      <c r="B962" s="150"/>
      <c r="C962" s="40"/>
      <c r="D962" s="161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0"/>
      <c r="AR962" s="44"/>
      <c r="AS962" s="54"/>
      <c r="AT962" s="44"/>
      <c r="AU962" s="40"/>
      <c r="AV962" s="36"/>
      <c r="AW962" s="160"/>
      <c r="AX962" s="167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45" customHeight="1">
      <c r="A963" s="14"/>
      <c r="B963" s="150"/>
      <c r="C963" s="40"/>
      <c r="D963" s="161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0"/>
      <c r="AR963" s="44"/>
      <c r="AS963" s="54"/>
      <c r="AT963" s="44"/>
      <c r="AU963" s="40"/>
      <c r="AV963" s="36"/>
      <c r="AW963" s="160"/>
      <c r="AX963" s="167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45" customHeight="1">
      <c r="A964" s="14"/>
      <c r="B964" s="150"/>
      <c r="C964" s="40"/>
      <c r="D964" s="161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0"/>
      <c r="AR964" s="44"/>
      <c r="AS964" s="54"/>
      <c r="AT964" s="44"/>
      <c r="AU964" s="40"/>
      <c r="AV964" s="36"/>
      <c r="AW964" s="160"/>
      <c r="AX964" s="167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45" customHeight="1">
      <c r="A965" s="14"/>
      <c r="B965" s="150"/>
      <c r="C965" s="40"/>
      <c r="D965" s="161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0"/>
      <c r="AR965" s="44"/>
      <c r="AS965" s="54"/>
      <c r="AT965" s="44"/>
      <c r="AU965" s="40"/>
      <c r="AV965" s="36"/>
      <c r="AW965" s="160"/>
      <c r="AX965" s="167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45" customHeight="1">
      <c r="A966" s="14"/>
      <c r="B966" s="150"/>
      <c r="C966" s="40"/>
      <c r="D966" s="161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0"/>
      <c r="AR966" s="44"/>
      <c r="AS966" s="54"/>
      <c r="AT966" s="44"/>
      <c r="AU966" s="40"/>
      <c r="AV966" s="36"/>
      <c r="AW966" s="160"/>
      <c r="AX966" s="167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45" customHeight="1">
      <c r="A967" s="14"/>
      <c r="B967" s="150"/>
      <c r="C967" s="40"/>
      <c r="D967" s="161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0"/>
      <c r="AR967" s="44"/>
      <c r="AS967" s="54"/>
      <c r="AT967" s="44"/>
      <c r="AU967" s="40"/>
      <c r="AV967" s="36"/>
      <c r="AW967" s="160"/>
      <c r="AX967" s="167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45" customHeight="1">
      <c r="A968" s="14"/>
      <c r="B968" s="150"/>
      <c r="C968" s="40"/>
      <c r="D968" s="161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0"/>
      <c r="AR968" s="44"/>
      <c r="AS968" s="54"/>
      <c r="AT968" s="44"/>
      <c r="AU968" s="40"/>
      <c r="AV968" s="36"/>
      <c r="AW968" s="160"/>
      <c r="AX968" s="167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45" customHeight="1">
      <c r="A969" s="14"/>
      <c r="B969" s="150"/>
      <c r="C969" s="40"/>
      <c r="D969" s="161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0"/>
      <c r="AR969" s="44"/>
      <c r="AS969" s="54"/>
      <c r="AT969" s="44"/>
      <c r="AU969" s="40"/>
      <c r="AV969" s="36"/>
      <c r="AW969" s="160"/>
      <c r="AX969" s="167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45" customHeight="1">
      <c r="A970" s="14"/>
      <c r="B970" s="150"/>
      <c r="C970" s="40"/>
      <c r="D970" s="161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0"/>
      <c r="AR970" s="44"/>
      <c r="AS970" s="54"/>
      <c r="AT970" s="44"/>
      <c r="AU970" s="40"/>
      <c r="AV970" s="36"/>
      <c r="AW970" s="160"/>
      <c r="AX970" s="167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45" customHeight="1">
      <c r="A971" s="14"/>
      <c r="B971" s="150"/>
      <c r="C971" s="40"/>
      <c r="D971" s="161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0"/>
      <c r="AR971" s="44"/>
      <c r="AS971" s="54"/>
      <c r="AT971" s="44"/>
      <c r="AU971" s="40"/>
      <c r="AV971" s="36"/>
      <c r="AW971" s="160"/>
      <c r="AX971" s="167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45" customHeight="1">
      <c r="A972" s="14"/>
      <c r="B972" s="150"/>
      <c r="C972" s="40"/>
      <c r="D972" s="161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0"/>
      <c r="AR972" s="44"/>
      <c r="AS972" s="54"/>
      <c r="AT972" s="44"/>
      <c r="AU972" s="40"/>
      <c r="AV972" s="36"/>
      <c r="AW972" s="160"/>
      <c r="AX972" s="167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45" customHeight="1">
      <c r="A973" s="14"/>
      <c r="B973" s="150"/>
      <c r="C973" s="40"/>
      <c r="D973" s="161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0"/>
      <c r="AR973" s="44"/>
      <c r="AS973" s="54"/>
      <c r="AT973" s="44"/>
      <c r="AU973" s="40"/>
      <c r="AV973" s="36"/>
      <c r="AW973" s="160"/>
      <c r="AX973" s="167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45" customHeight="1">
      <c r="A974" s="14"/>
      <c r="B974" s="150"/>
      <c r="C974" s="40"/>
      <c r="D974" s="161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0"/>
      <c r="AR974" s="44"/>
      <c r="AS974" s="54"/>
      <c r="AT974" s="44"/>
      <c r="AU974" s="40"/>
      <c r="AV974" s="36"/>
      <c r="AW974" s="160"/>
      <c r="AX974" s="167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45" customHeight="1">
      <c r="A975" s="14"/>
      <c r="B975" s="150"/>
      <c r="C975" s="40"/>
      <c r="D975" s="161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0"/>
      <c r="AR975" s="44"/>
      <c r="AS975" s="54"/>
      <c r="AT975" s="44"/>
      <c r="AU975" s="40"/>
      <c r="AV975" s="36"/>
      <c r="AW975" s="160"/>
      <c r="AX975" s="167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45" customHeight="1">
      <c r="A976" s="14"/>
      <c r="B976" s="150"/>
      <c r="C976" s="40"/>
      <c r="D976" s="161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0"/>
      <c r="AR976" s="44"/>
      <c r="AS976" s="54"/>
      <c r="AT976" s="44"/>
      <c r="AU976" s="40"/>
      <c r="AV976" s="36"/>
      <c r="AW976" s="160"/>
      <c r="AX976" s="167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45" customHeight="1">
      <c r="A977" s="14"/>
      <c r="B977" s="150"/>
      <c r="C977" s="40"/>
      <c r="D977" s="161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0"/>
      <c r="AR977" s="44"/>
      <c r="AS977" s="54"/>
      <c r="AT977" s="44"/>
      <c r="AU977" s="40"/>
      <c r="AV977" s="36"/>
      <c r="AW977" s="160"/>
      <c r="AX977" s="167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45" customHeight="1">
      <c r="A978" s="14"/>
      <c r="B978" s="150"/>
      <c r="C978" s="40"/>
      <c r="D978" s="161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0"/>
      <c r="AR978" s="44"/>
      <c r="AS978" s="54"/>
      <c r="AT978" s="44"/>
      <c r="AU978" s="40"/>
      <c r="AV978" s="36"/>
      <c r="AW978" s="160"/>
      <c r="AX978" s="167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45" customHeight="1">
      <c r="A979" s="14"/>
      <c r="B979" s="150"/>
      <c r="C979" s="40"/>
      <c r="D979" s="161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0"/>
      <c r="AR979" s="44"/>
      <c r="AS979" s="54"/>
      <c r="AT979" s="44"/>
      <c r="AU979" s="40"/>
      <c r="AV979" s="36"/>
      <c r="AW979" s="160"/>
      <c r="AX979" s="167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45" customHeight="1">
      <c r="A980" s="14"/>
      <c r="B980" s="150"/>
      <c r="C980" s="40"/>
      <c r="D980" s="161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0"/>
      <c r="AR980" s="44"/>
      <c r="AS980" s="54"/>
      <c r="AT980" s="44"/>
      <c r="AU980" s="40"/>
      <c r="AV980" s="36"/>
      <c r="AW980" s="160"/>
      <c r="AX980" s="167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45" customHeight="1">
      <c r="A981" s="14"/>
      <c r="B981" s="150"/>
      <c r="C981" s="40"/>
      <c r="D981" s="161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0"/>
      <c r="AR981" s="44"/>
      <c r="AS981" s="54"/>
      <c r="AT981" s="44"/>
      <c r="AU981" s="40"/>
      <c r="AV981" s="36"/>
      <c r="AW981" s="160"/>
      <c r="AX981" s="167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45" customHeight="1">
      <c r="A982" s="14"/>
      <c r="B982" s="150"/>
      <c r="C982" s="40"/>
      <c r="D982" s="161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0"/>
      <c r="AR982" s="44"/>
      <c r="AS982" s="54"/>
      <c r="AT982" s="44"/>
      <c r="AU982" s="40"/>
      <c r="AV982" s="36"/>
      <c r="AW982" s="160"/>
      <c r="AX982" s="167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45" customHeight="1">
      <c r="A983" s="14"/>
      <c r="B983" s="150"/>
      <c r="C983" s="40"/>
      <c r="D983" s="161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0"/>
      <c r="AR983" s="44"/>
      <c r="AS983" s="54"/>
      <c r="AT983" s="44"/>
      <c r="AU983" s="40"/>
      <c r="AV983" s="36"/>
      <c r="AW983" s="160"/>
      <c r="AX983" s="167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45" customHeight="1">
      <c r="A984" s="14"/>
      <c r="B984" s="150"/>
      <c r="C984" s="40"/>
      <c r="D984" s="161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0"/>
      <c r="AR984" s="44"/>
      <c r="AS984" s="54"/>
      <c r="AT984" s="44"/>
      <c r="AU984" s="40"/>
      <c r="AV984" s="36"/>
      <c r="AW984" s="160"/>
      <c r="AX984" s="167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45" customHeight="1">
      <c r="A985" s="14"/>
      <c r="B985" s="150"/>
      <c r="C985" s="40"/>
      <c r="D985" s="161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0"/>
      <c r="AR985" s="44"/>
      <c r="AS985" s="54"/>
      <c r="AT985" s="44"/>
      <c r="AU985" s="40"/>
      <c r="AV985" s="36"/>
      <c r="AW985" s="160"/>
      <c r="AX985" s="167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45" customHeight="1">
      <c r="A986" s="14"/>
      <c r="B986" s="150"/>
      <c r="C986" s="40"/>
      <c r="D986" s="161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0"/>
      <c r="AR986" s="44"/>
      <c r="AS986" s="54"/>
      <c r="AT986" s="44"/>
      <c r="AU986" s="40"/>
      <c r="AV986" s="36"/>
      <c r="AW986" s="160"/>
      <c r="AX986" s="167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45" customHeight="1">
      <c r="A987" s="14"/>
      <c r="B987" s="150"/>
      <c r="C987" s="40"/>
      <c r="D987" s="161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0"/>
      <c r="AR987" s="44"/>
      <c r="AS987" s="54"/>
      <c r="AT987" s="44"/>
      <c r="AU987" s="40"/>
      <c r="AV987" s="36"/>
      <c r="AW987" s="160"/>
      <c r="AX987" s="167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45" customHeight="1">
      <c r="A988" s="14"/>
      <c r="B988" s="150"/>
      <c r="C988" s="40"/>
      <c r="D988" s="161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0"/>
      <c r="AR988" s="44"/>
      <c r="AS988" s="54"/>
      <c r="AT988" s="44"/>
      <c r="AU988" s="40"/>
      <c r="AV988" s="36"/>
      <c r="AW988" s="160"/>
      <c r="AX988" s="167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45" customHeight="1">
      <c r="A989" s="14"/>
      <c r="B989" s="150"/>
      <c r="C989" s="40"/>
      <c r="D989" s="161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0"/>
      <c r="AR989" s="44"/>
      <c r="AS989" s="54"/>
      <c r="AT989" s="44"/>
      <c r="AU989" s="40"/>
      <c r="AV989" s="36"/>
      <c r="AW989" s="160"/>
      <c r="AX989" s="167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45" customHeight="1">
      <c r="A990" s="14"/>
      <c r="B990" s="150"/>
      <c r="C990" s="40"/>
      <c r="D990" s="161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0"/>
      <c r="AR990" s="44"/>
      <c r="AS990" s="54"/>
      <c r="AT990" s="44"/>
      <c r="AU990" s="40"/>
      <c r="AV990" s="36"/>
      <c r="AW990" s="160"/>
      <c r="AX990" s="167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45" customHeight="1">
      <c r="A991" s="14"/>
      <c r="B991" s="150"/>
      <c r="C991" s="40"/>
      <c r="D991" s="161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0"/>
      <c r="AR991" s="44"/>
      <c r="AS991" s="54"/>
      <c r="AT991" s="44"/>
      <c r="AU991" s="40"/>
      <c r="AV991" s="36"/>
      <c r="AW991" s="160"/>
      <c r="AX991" s="167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45" customHeight="1">
      <c r="A992" s="14"/>
      <c r="B992" s="150"/>
      <c r="C992" s="40"/>
      <c r="D992" s="161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0"/>
      <c r="AR992" s="44"/>
      <c r="AS992" s="54"/>
      <c r="AT992" s="44"/>
      <c r="AU992" s="40"/>
      <c r="AV992" s="36"/>
      <c r="AW992" s="160"/>
      <c r="AX992" s="167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45" customHeight="1">
      <c r="A993" s="14"/>
      <c r="B993" s="150"/>
      <c r="C993" s="40"/>
      <c r="D993" s="161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0"/>
      <c r="AR993" s="44"/>
      <c r="AS993" s="54"/>
      <c r="AT993" s="44"/>
      <c r="AU993" s="40"/>
      <c r="AV993" s="36"/>
      <c r="AW993" s="160"/>
      <c r="AX993" s="167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45" customHeight="1">
      <c r="A994" s="14"/>
      <c r="B994" s="150"/>
      <c r="C994" s="40"/>
      <c r="D994" s="161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0"/>
      <c r="AR994" s="44"/>
      <c r="AS994" s="54"/>
      <c r="AT994" s="44"/>
      <c r="AU994" s="40"/>
      <c r="AV994" s="36"/>
      <c r="AW994" s="160"/>
      <c r="AX994" s="167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45" customHeight="1">
      <c r="A995" s="14"/>
      <c r="B995" s="150"/>
      <c r="C995" s="40"/>
      <c r="D995" s="161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0"/>
      <c r="AR995" s="44"/>
      <c r="AS995" s="54"/>
      <c r="AT995" s="44"/>
      <c r="AU995" s="40"/>
      <c r="AV995" s="36"/>
      <c r="AW995" s="160"/>
      <c r="AX995" s="167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45" customHeight="1">
      <c r="A996" s="14"/>
      <c r="B996" s="150"/>
      <c r="C996" s="40"/>
      <c r="D996" s="161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0"/>
      <c r="AR996" s="44"/>
      <c r="AS996" s="54"/>
      <c r="AT996" s="44"/>
      <c r="AU996" s="40"/>
      <c r="AV996" s="36"/>
      <c r="AW996" s="160"/>
      <c r="AX996" s="167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45" customHeight="1">
      <c r="A997" s="14"/>
      <c r="B997" s="150"/>
      <c r="C997" s="40"/>
      <c r="D997" s="161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0"/>
      <c r="AR997" s="44"/>
      <c r="AS997" s="54"/>
      <c r="AT997" s="44"/>
      <c r="AU997" s="40"/>
      <c r="AV997" s="36"/>
      <c r="AW997" s="160"/>
      <c r="AX997" s="167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45" customHeight="1">
      <c r="A998" s="14"/>
      <c r="B998" s="150"/>
      <c r="C998" s="40"/>
      <c r="D998" s="161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0"/>
      <c r="AR998" s="44"/>
      <c r="AS998" s="54"/>
      <c r="AT998" s="44"/>
      <c r="AU998" s="40"/>
      <c r="AV998" s="36"/>
      <c r="AW998" s="160"/>
      <c r="AX998" s="167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45" customHeight="1">
      <c r="A999" s="14"/>
      <c r="B999" s="150"/>
      <c r="C999" s="40"/>
      <c r="D999" s="161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0"/>
      <c r="AR999" s="44"/>
      <c r="AS999" s="54"/>
      <c r="AT999" s="44"/>
      <c r="AU999" s="40"/>
      <c r="AV999" s="36"/>
      <c r="AW999" s="160"/>
      <c r="AX999" s="167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45" customHeight="1">
      <c r="A1000" s="14"/>
      <c r="B1000" s="150"/>
      <c r="C1000" s="40"/>
      <c r="D1000" s="161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0"/>
      <c r="AR1000" s="44"/>
      <c r="AS1000" s="54"/>
      <c r="AT1000" s="44"/>
      <c r="AU1000" s="40"/>
      <c r="AV1000" s="36"/>
      <c r="AW1000" s="160"/>
      <c r="AX1000" s="167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45" customHeight="1">
      <c r="A1001" s="14"/>
      <c r="B1001" s="150"/>
      <c r="C1001" s="40"/>
      <c r="D1001" s="161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0"/>
      <c r="AR1001" s="44"/>
      <c r="AS1001" s="54"/>
      <c r="AT1001" s="44"/>
      <c r="AU1001" s="40"/>
      <c r="AV1001" s="36"/>
      <c r="AW1001" s="160"/>
      <c r="AX1001" s="167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45" customHeight="1">
      <c r="A1002" s="14"/>
      <c r="B1002" s="150"/>
      <c r="C1002" s="40"/>
      <c r="D1002" s="161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0"/>
      <c r="AR1002" s="44"/>
      <c r="AS1002" s="54"/>
      <c r="AT1002" s="44"/>
      <c r="AU1002" s="40"/>
      <c r="AV1002" s="36"/>
      <c r="AW1002" s="160"/>
      <c r="AX1002" s="167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45" customHeight="1">
      <c r="A1003" s="14"/>
      <c r="B1003" s="150"/>
      <c r="C1003" s="40"/>
      <c r="D1003" s="161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0"/>
      <c r="AR1003" s="44"/>
      <c r="AS1003" s="54"/>
      <c r="AT1003" s="44"/>
      <c r="AU1003" s="40"/>
      <c r="AV1003" s="36"/>
      <c r="AW1003" s="160"/>
      <c r="AX1003" s="167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45" customHeight="1">
      <c r="A1004" s="14"/>
      <c r="B1004" s="150"/>
      <c r="C1004" s="40"/>
      <c r="D1004" s="161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0"/>
      <c r="AR1004" s="44"/>
      <c r="AS1004" s="54"/>
      <c r="AT1004" s="44"/>
      <c r="AU1004" s="40"/>
      <c r="AV1004" s="36"/>
      <c r="AW1004" s="160"/>
      <c r="AX1004" s="167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45" customHeight="1">
      <c r="A1005" s="14"/>
      <c r="B1005" s="150"/>
      <c r="C1005" s="40"/>
      <c r="D1005" s="161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0"/>
      <c r="AR1005" s="44"/>
      <c r="AS1005" s="54"/>
      <c r="AT1005" s="44"/>
      <c r="AU1005" s="40"/>
      <c r="AV1005" s="36"/>
      <c r="AW1005" s="160"/>
      <c r="AX1005" s="167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45" customHeight="1">
      <c r="A1006" s="14"/>
      <c r="B1006" s="150"/>
      <c r="C1006" s="40"/>
      <c r="D1006" s="161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0"/>
      <c r="AR1006" s="44"/>
      <c r="AS1006" s="54"/>
      <c r="AT1006" s="44"/>
      <c r="AU1006" s="40"/>
      <c r="AV1006" s="36"/>
      <c r="AW1006" s="160"/>
      <c r="AX1006" s="167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45" customHeight="1">
      <c r="A1007" s="14"/>
      <c r="B1007" s="150"/>
      <c r="C1007" s="40"/>
      <c r="D1007" s="161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0"/>
      <c r="AR1007" s="44"/>
      <c r="AS1007" s="54"/>
      <c r="AT1007" s="44"/>
      <c r="AU1007" s="40"/>
      <c r="AV1007" s="36"/>
      <c r="AW1007" s="160"/>
      <c r="AX1007" s="167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45" customHeight="1">
      <c r="A1008" s="14"/>
      <c r="B1008" s="150"/>
      <c r="C1008" s="40"/>
      <c r="D1008" s="161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0"/>
      <c r="AR1008" s="44"/>
      <c r="AS1008" s="54"/>
      <c r="AT1008" s="44"/>
      <c r="AU1008" s="40"/>
      <c r="AV1008" s="36"/>
      <c r="AW1008" s="160"/>
      <c r="AX1008" s="167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45" customHeight="1">
      <c r="A1009" s="14"/>
      <c r="B1009" s="150"/>
      <c r="C1009" s="40"/>
      <c r="D1009" s="161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0"/>
      <c r="AR1009" s="44"/>
      <c r="AS1009" s="54"/>
      <c r="AT1009" s="44"/>
      <c r="AU1009" s="40"/>
      <c r="AV1009" s="36"/>
      <c r="AW1009" s="160"/>
      <c r="AX1009" s="167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45" customHeight="1">
      <c r="A1010" s="14"/>
      <c r="B1010" s="150"/>
      <c r="C1010" s="40"/>
      <c r="D1010" s="161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0"/>
      <c r="AR1010" s="44"/>
      <c r="AS1010" s="54"/>
      <c r="AT1010" s="44"/>
      <c r="AU1010" s="40"/>
      <c r="AV1010" s="36"/>
      <c r="AW1010" s="160"/>
      <c r="AX1010" s="167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45" customHeight="1">
      <c r="A1011" s="14"/>
      <c r="B1011" s="150"/>
      <c r="C1011" s="40"/>
      <c r="D1011" s="161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0"/>
      <c r="AR1011" s="44"/>
      <c r="AS1011" s="54"/>
      <c r="AT1011" s="44"/>
      <c r="AU1011" s="40"/>
      <c r="AV1011" s="36"/>
      <c r="AW1011" s="160"/>
      <c r="AX1011" s="167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45" customHeight="1">
      <c r="A1012" s="14"/>
      <c r="B1012" s="150"/>
      <c r="C1012" s="40"/>
      <c r="D1012" s="161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0"/>
      <c r="AR1012" s="44"/>
      <c r="AS1012" s="54"/>
      <c r="AT1012" s="44"/>
      <c r="AU1012" s="40"/>
      <c r="AV1012" s="36"/>
      <c r="AW1012" s="160"/>
      <c r="AX1012" s="167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45" customHeight="1">
      <c r="A1013" s="14"/>
      <c r="B1013" s="150"/>
      <c r="C1013" s="40"/>
      <c r="D1013" s="161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0"/>
      <c r="AR1013" s="44"/>
      <c r="AS1013" s="54"/>
      <c r="AT1013" s="44"/>
      <c r="AU1013" s="40"/>
      <c r="AV1013" s="36"/>
      <c r="AW1013" s="160"/>
      <c r="AX1013" s="167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45" customHeight="1">
      <c r="A1014" s="14"/>
      <c r="B1014" s="150"/>
      <c r="C1014" s="40"/>
      <c r="D1014" s="161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0"/>
      <c r="AR1014" s="44"/>
      <c r="AS1014" s="54"/>
      <c r="AT1014" s="44"/>
      <c r="AU1014" s="40"/>
      <c r="AV1014" s="36"/>
      <c r="AW1014" s="160"/>
      <c r="AX1014" s="167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45" customHeight="1">
      <c r="A1015" s="14"/>
      <c r="B1015" s="150"/>
      <c r="C1015" s="40"/>
      <c r="D1015" s="161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0"/>
      <c r="AR1015" s="44"/>
      <c r="AS1015" s="54"/>
      <c r="AT1015" s="44"/>
      <c r="AU1015" s="40"/>
      <c r="AV1015" s="36"/>
      <c r="AW1015" s="160"/>
      <c r="AX1015" s="167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45" customHeight="1">
      <c r="A1016" s="14"/>
      <c r="B1016" s="150"/>
      <c r="C1016" s="40"/>
      <c r="D1016" s="161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0"/>
      <c r="AR1016" s="44"/>
      <c r="AS1016" s="54"/>
      <c r="AT1016" s="44"/>
      <c r="AU1016" s="40"/>
      <c r="AV1016" s="36"/>
      <c r="AW1016" s="160"/>
      <c r="AX1016" s="167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45" customHeight="1">
      <c r="A1017" s="14"/>
      <c r="B1017" s="150"/>
      <c r="C1017" s="40"/>
      <c r="D1017" s="161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0"/>
      <c r="AR1017" s="44"/>
      <c r="AS1017" s="54"/>
      <c r="AT1017" s="44"/>
      <c r="AU1017" s="40"/>
      <c r="AV1017" s="36"/>
      <c r="AW1017" s="160"/>
      <c r="AX1017" s="167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45" customHeight="1">
      <c r="A1018" s="14"/>
      <c r="B1018" s="150"/>
      <c r="C1018" s="40"/>
      <c r="D1018" s="161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0"/>
      <c r="AR1018" s="44"/>
      <c r="AS1018" s="54"/>
      <c r="AT1018" s="44"/>
      <c r="AU1018" s="40"/>
      <c r="AV1018" s="36"/>
      <c r="AW1018" s="160"/>
      <c r="AX1018" s="167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45" customHeight="1">
      <c r="A1019" s="14"/>
      <c r="B1019" s="150"/>
      <c r="C1019" s="40"/>
      <c r="D1019" s="161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0"/>
      <c r="AR1019" s="44"/>
      <c r="AS1019" s="54"/>
      <c r="AT1019" s="44"/>
      <c r="AU1019" s="40"/>
      <c r="AV1019" s="36"/>
      <c r="AW1019" s="160"/>
      <c r="AX1019" s="167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45" customHeight="1">
      <c r="A1020" s="14"/>
      <c r="B1020" s="150"/>
      <c r="C1020" s="40"/>
      <c r="D1020" s="161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0"/>
      <c r="AR1020" s="44"/>
      <c r="AS1020" s="54"/>
      <c r="AT1020" s="44"/>
      <c r="AU1020" s="40"/>
      <c r="AV1020" s="36"/>
      <c r="AW1020" s="160"/>
      <c r="AX1020" s="167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45" customHeight="1">
      <c r="A1021" s="14"/>
      <c r="B1021" s="150"/>
      <c r="C1021" s="40"/>
      <c r="D1021" s="161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0"/>
      <c r="AR1021" s="44"/>
      <c r="AS1021" s="54"/>
      <c r="AT1021" s="44"/>
      <c r="AU1021" s="40"/>
      <c r="AV1021" s="36"/>
      <c r="AW1021" s="160"/>
      <c r="AX1021" s="167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45" customHeight="1">
      <c r="A1022" s="14"/>
      <c r="B1022" s="150"/>
      <c r="C1022" s="40"/>
      <c r="D1022" s="161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0"/>
      <c r="AR1022" s="44"/>
      <c r="AS1022" s="54"/>
      <c r="AT1022" s="44"/>
      <c r="AU1022" s="40"/>
      <c r="AV1022" s="36"/>
      <c r="AW1022" s="160"/>
      <c r="AX1022" s="167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45" customHeight="1">
      <c r="A1023" s="14"/>
      <c r="B1023" s="150"/>
      <c r="C1023" s="40"/>
      <c r="D1023" s="161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0"/>
      <c r="AR1023" s="44"/>
      <c r="AS1023" s="54"/>
      <c r="AT1023" s="44"/>
      <c r="AU1023" s="40"/>
      <c r="AV1023" s="36"/>
      <c r="AW1023" s="160"/>
      <c r="AX1023" s="167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45" customHeight="1">
      <c r="A1024" s="14"/>
      <c r="B1024" s="150"/>
      <c r="C1024" s="40"/>
      <c r="D1024" s="161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0"/>
      <c r="AR1024" s="44"/>
      <c r="AS1024" s="54"/>
      <c r="AT1024" s="44"/>
      <c r="AU1024" s="40"/>
      <c r="AV1024" s="36"/>
      <c r="AW1024" s="160"/>
      <c r="AX1024" s="167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45" customHeight="1">
      <c r="A1025" s="14"/>
      <c r="B1025" s="150"/>
      <c r="C1025" s="40"/>
      <c r="D1025" s="161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0"/>
      <c r="AR1025" s="44"/>
      <c r="AS1025" s="54"/>
      <c r="AT1025" s="44"/>
      <c r="AU1025" s="40"/>
      <c r="AV1025" s="36"/>
      <c r="AW1025" s="160"/>
      <c r="AX1025" s="167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45" customHeight="1">
      <c r="A1026" s="14"/>
      <c r="B1026" s="150"/>
      <c r="C1026" s="40"/>
      <c r="D1026" s="161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0"/>
      <c r="AR1026" s="44"/>
      <c r="AS1026" s="54"/>
      <c r="AT1026" s="44"/>
      <c r="AU1026" s="40"/>
      <c r="AV1026" s="36"/>
      <c r="AW1026" s="160"/>
      <c r="AX1026" s="167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45" customHeight="1">
      <c r="A1027" s="14"/>
      <c r="B1027" s="150"/>
      <c r="C1027" s="40"/>
      <c r="D1027" s="161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0"/>
      <c r="AR1027" s="44"/>
      <c r="AS1027" s="54"/>
      <c r="AT1027" s="44"/>
      <c r="AU1027" s="40"/>
      <c r="AV1027" s="36"/>
      <c r="AW1027" s="160"/>
      <c r="AX1027" s="167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45" customHeight="1">
      <c r="A1028" s="14"/>
      <c r="B1028" s="150"/>
      <c r="C1028" s="40"/>
      <c r="D1028" s="161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0"/>
      <c r="AR1028" s="44"/>
      <c r="AS1028" s="54"/>
      <c r="AT1028" s="44"/>
      <c r="AU1028" s="40"/>
      <c r="AV1028" s="36"/>
      <c r="AW1028" s="160"/>
      <c r="AX1028" s="167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45" customHeight="1">
      <c r="A1029" s="14"/>
      <c r="B1029" s="150"/>
      <c r="C1029" s="40"/>
      <c r="D1029" s="161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0"/>
      <c r="AR1029" s="44"/>
      <c r="AS1029" s="54"/>
      <c r="AT1029" s="44"/>
      <c r="AU1029" s="40"/>
      <c r="AV1029" s="36"/>
      <c r="AW1029" s="160"/>
      <c r="AX1029" s="167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45" customHeight="1">
      <c r="A1030" s="14"/>
      <c r="B1030" s="150"/>
      <c r="C1030" s="40"/>
      <c r="D1030" s="161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0"/>
      <c r="AR1030" s="44"/>
      <c r="AS1030" s="54"/>
      <c r="AT1030" s="44"/>
      <c r="AU1030" s="40"/>
      <c r="AV1030" s="36"/>
      <c r="AW1030" s="160"/>
      <c r="AX1030" s="167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45" customHeight="1">
      <c r="A1031" s="14"/>
      <c r="B1031" s="150"/>
      <c r="C1031" s="40"/>
      <c r="D1031" s="161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0"/>
      <c r="AR1031" s="44"/>
      <c r="AS1031" s="54"/>
      <c r="AT1031" s="44"/>
      <c r="AU1031" s="40"/>
      <c r="AV1031" s="36"/>
      <c r="AW1031" s="160"/>
      <c r="AX1031" s="167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45" customHeight="1">
      <c r="A1032" s="14"/>
      <c r="B1032" s="150"/>
      <c r="C1032" s="40"/>
      <c r="D1032" s="161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0"/>
      <c r="AR1032" s="44"/>
      <c r="AS1032" s="54"/>
      <c r="AT1032" s="44"/>
      <c r="AU1032" s="40"/>
      <c r="AV1032" s="36"/>
      <c r="AW1032" s="160"/>
      <c r="AX1032" s="167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45" customHeight="1">
      <c r="A1033" s="14"/>
      <c r="B1033" s="150"/>
      <c r="C1033" s="40"/>
      <c r="D1033" s="161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0"/>
      <c r="AR1033" s="44"/>
      <c r="AS1033" s="54"/>
      <c r="AT1033" s="44"/>
      <c r="AU1033" s="40"/>
      <c r="AV1033" s="36"/>
      <c r="AW1033" s="160"/>
      <c r="AX1033" s="167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45" customHeight="1">
      <c r="A1034" s="14"/>
      <c r="B1034" s="150"/>
      <c r="C1034" s="40"/>
      <c r="D1034" s="161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0"/>
      <c r="AR1034" s="44"/>
      <c r="AS1034" s="54"/>
      <c r="AT1034" s="44"/>
      <c r="AU1034" s="40"/>
      <c r="AV1034" s="36"/>
      <c r="AW1034" s="160"/>
      <c r="AX1034" s="167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45" customHeight="1">
      <c r="A1035" s="14"/>
      <c r="B1035" s="150"/>
      <c r="C1035" s="40"/>
      <c r="D1035" s="161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0"/>
      <c r="AR1035" s="44"/>
      <c r="AS1035" s="54"/>
      <c r="AT1035" s="44"/>
      <c r="AU1035" s="40"/>
      <c r="AV1035" s="36"/>
      <c r="AW1035" s="160"/>
      <c r="AX1035" s="167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45" customHeight="1">
      <c r="A1036" s="14"/>
      <c r="B1036" s="150"/>
      <c r="C1036" s="40"/>
      <c r="D1036" s="161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0"/>
      <c r="AR1036" s="44"/>
      <c r="AS1036" s="54"/>
      <c r="AT1036" s="44"/>
      <c r="AU1036" s="40"/>
      <c r="AV1036" s="36"/>
      <c r="AW1036" s="160"/>
      <c r="AX1036" s="167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45" customHeight="1">
      <c r="A1037" s="14"/>
      <c r="B1037" s="150"/>
      <c r="C1037" s="40"/>
      <c r="D1037" s="161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0"/>
      <c r="AR1037" s="44"/>
      <c r="AS1037" s="54"/>
      <c r="AT1037" s="44"/>
      <c r="AU1037" s="40"/>
      <c r="AV1037" s="36"/>
      <c r="AW1037" s="160"/>
      <c r="AX1037" s="167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45" customHeight="1">
      <c r="A1038" s="14"/>
      <c r="B1038" s="150"/>
      <c r="C1038" s="40"/>
      <c r="D1038" s="161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0"/>
      <c r="AR1038" s="44"/>
      <c r="AS1038" s="54"/>
      <c r="AT1038" s="44"/>
      <c r="AU1038" s="40"/>
      <c r="AV1038" s="36"/>
      <c r="AW1038" s="160"/>
      <c r="AX1038" s="167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45" customHeight="1">
      <c r="A1039" s="14"/>
      <c r="B1039" s="150"/>
      <c r="C1039" s="40"/>
      <c r="D1039" s="161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0"/>
      <c r="AR1039" s="44"/>
      <c r="AS1039" s="54"/>
      <c r="AT1039" s="44"/>
      <c r="AU1039" s="40"/>
      <c r="AV1039" s="36"/>
      <c r="AW1039" s="160"/>
      <c r="AX1039" s="167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45" customHeight="1">
      <c r="A1040" s="14"/>
      <c r="B1040" s="150"/>
      <c r="C1040" s="40"/>
      <c r="D1040" s="161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0"/>
      <c r="AR1040" s="44"/>
      <c r="AS1040" s="54"/>
      <c r="AT1040" s="44"/>
      <c r="AU1040" s="40"/>
      <c r="AV1040" s="36"/>
      <c r="AW1040" s="160"/>
      <c r="AX1040" s="167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45" customHeight="1">
      <c r="A1041" s="14"/>
      <c r="B1041" s="150"/>
      <c r="C1041" s="40"/>
      <c r="D1041" s="161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0"/>
      <c r="AR1041" s="44"/>
      <c r="AS1041" s="54"/>
      <c r="AT1041" s="44"/>
      <c r="AU1041" s="40"/>
      <c r="AV1041" s="36"/>
      <c r="AW1041" s="160"/>
      <c r="AX1041" s="167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45" customHeight="1">
      <c r="A1042" s="14"/>
      <c r="B1042" s="150"/>
      <c r="C1042" s="40"/>
      <c r="D1042" s="161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0"/>
      <c r="AR1042" s="44"/>
      <c r="AS1042" s="54"/>
      <c r="AT1042" s="44"/>
      <c r="AU1042" s="40"/>
      <c r="AV1042" s="36"/>
      <c r="AW1042" s="160"/>
      <c r="AX1042" s="167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45" customHeight="1">
      <c r="A1043" s="14"/>
      <c r="B1043" s="150"/>
      <c r="C1043" s="40"/>
      <c r="D1043" s="161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0"/>
      <c r="AR1043" s="44"/>
      <c r="AS1043" s="54"/>
      <c r="AT1043" s="44"/>
      <c r="AU1043" s="40"/>
      <c r="AV1043" s="36"/>
      <c r="AW1043" s="160"/>
      <c r="AX1043" s="167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45" customHeight="1">
      <c r="A1044" s="14"/>
      <c r="B1044" s="150"/>
      <c r="C1044" s="40"/>
      <c r="D1044" s="161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0"/>
      <c r="AR1044" s="44"/>
      <c r="AS1044" s="54"/>
      <c r="AT1044" s="44"/>
      <c r="AU1044" s="40"/>
      <c r="AV1044" s="36"/>
      <c r="AW1044" s="160"/>
      <c r="AX1044" s="167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45" customHeight="1">
      <c r="A1045" s="14"/>
      <c r="B1045" s="150"/>
      <c r="C1045" s="40"/>
      <c r="D1045" s="161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0"/>
      <c r="AR1045" s="44"/>
      <c r="AS1045" s="54"/>
      <c r="AT1045" s="44"/>
      <c r="AU1045" s="40"/>
      <c r="AV1045" s="36"/>
      <c r="AW1045" s="160"/>
      <c r="AX1045" s="167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45" customHeight="1">
      <c r="A1046" s="14"/>
      <c r="B1046" s="150"/>
      <c r="C1046" s="40"/>
      <c r="D1046" s="161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0"/>
      <c r="AR1046" s="44"/>
      <c r="AS1046" s="54"/>
      <c r="AT1046" s="44"/>
      <c r="AU1046" s="40"/>
      <c r="AV1046" s="36"/>
      <c r="AW1046" s="160"/>
      <c r="AX1046" s="167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45" customHeight="1">
      <c r="A1047" s="14"/>
      <c r="B1047" s="150"/>
      <c r="C1047" s="40"/>
      <c r="D1047" s="161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0"/>
      <c r="AR1047" s="44"/>
      <c r="AS1047" s="54"/>
      <c r="AT1047" s="44"/>
      <c r="AU1047" s="40"/>
      <c r="AV1047" s="36"/>
      <c r="AW1047" s="160"/>
      <c r="AX1047" s="167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45" customHeight="1">
      <c r="A1048" s="14"/>
      <c r="B1048" s="150"/>
      <c r="C1048" s="40"/>
      <c r="D1048" s="161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0"/>
      <c r="AR1048" s="44"/>
      <c r="AS1048" s="54"/>
      <c r="AT1048" s="44"/>
      <c r="AU1048" s="40"/>
      <c r="AV1048" s="36"/>
      <c r="AW1048" s="160"/>
      <c r="AX1048" s="167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45" customHeight="1">
      <c r="A1049" s="14"/>
      <c r="B1049" s="150"/>
      <c r="C1049" s="40"/>
      <c r="D1049" s="161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0"/>
      <c r="AR1049" s="44"/>
      <c r="AS1049" s="54"/>
      <c r="AT1049" s="44"/>
      <c r="AU1049" s="40"/>
      <c r="AV1049" s="36"/>
      <c r="AW1049" s="160"/>
      <c r="AX1049" s="167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45" customHeight="1">
      <c r="A1050" s="14"/>
      <c r="B1050" s="150"/>
      <c r="C1050" s="40"/>
      <c r="D1050" s="161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0"/>
      <c r="AR1050" s="44"/>
      <c r="AS1050" s="54"/>
      <c r="AT1050" s="44"/>
      <c r="AU1050" s="40"/>
      <c r="AV1050" s="36"/>
      <c r="AW1050" s="160"/>
      <c r="AX1050" s="167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45" customHeight="1">
      <c r="A1051" s="14"/>
      <c r="B1051" s="150"/>
      <c r="C1051" s="40"/>
      <c r="D1051" s="161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0"/>
      <c r="AR1051" s="44"/>
      <c r="AS1051" s="54"/>
      <c r="AT1051" s="44"/>
      <c r="AU1051" s="40"/>
      <c r="AV1051" s="36"/>
      <c r="AW1051" s="160"/>
      <c r="AX1051" s="167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45" customHeight="1">
      <c r="A1052" s="14"/>
      <c r="B1052" s="150"/>
      <c r="C1052" s="40"/>
      <c r="D1052" s="161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0"/>
      <c r="AR1052" s="44"/>
      <c r="AS1052" s="54"/>
      <c r="AT1052" s="44"/>
      <c r="AU1052" s="40"/>
      <c r="AV1052" s="36"/>
      <c r="AW1052" s="160"/>
      <c r="AX1052" s="167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45" customHeight="1">
      <c r="A1053" s="14"/>
      <c r="B1053" s="150"/>
      <c r="C1053" s="40"/>
      <c r="D1053" s="161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0"/>
      <c r="AR1053" s="44"/>
      <c r="AS1053" s="54"/>
      <c r="AT1053" s="44"/>
      <c r="AU1053" s="40"/>
      <c r="AV1053" s="36"/>
      <c r="AW1053" s="160"/>
      <c r="AX1053" s="167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45" customHeight="1">
      <c r="A1054" s="14"/>
      <c r="B1054" s="150"/>
      <c r="C1054" s="40"/>
      <c r="D1054" s="161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0"/>
      <c r="AR1054" s="44"/>
      <c r="AS1054" s="54"/>
      <c r="AT1054" s="44"/>
      <c r="AU1054" s="40"/>
      <c r="AV1054" s="36"/>
      <c r="AW1054" s="160"/>
      <c r="AX1054" s="167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45" customHeight="1">
      <c r="A1055" s="14"/>
      <c r="B1055" s="150"/>
      <c r="C1055" s="40"/>
      <c r="D1055" s="161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0"/>
      <c r="AR1055" s="44"/>
      <c r="AS1055" s="54"/>
      <c r="AT1055" s="44"/>
      <c r="AU1055" s="40"/>
      <c r="AV1055" s="36"/>
      <c r="AW1055" s="160"/>
      <c r="AX1055" s="167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45" customHeight="1">
      <c r="A1056" s="14"/>
      <c r="B1056" s="150"/>
      <c r="C1056" s="40"/>
      <c r="D1056" s="161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0"/>
      <c r="AR1056" s="44"/>
      <c r="AS1056" s="54"/>
      <c r="AT1056" s="44"/>
      <c r="AU1056" s="40"/>
      <c r="AV1056" s="36"/>
      <c r="AW1056" s="160"/>
      <c r="AX1056" s="167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45" customHeight="1">
      <c r="A1057" s="14"/>
      <c r="B1057" s="150"/>
      <c r="C1057" s="40"/>
      <c r="D1057" s="161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0"/>
      <c r="AR1057" s="44"/>
      <c r="AS1057" s="54"/>
      <c r="AT1057" s="44"/>
      <c r="AU1057" s="40"/>
      <c r="AV1057" s="36"/>
      <c r="AW1057" s="160"/>
      <c r="AX1057" s="167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45" customHeight="1">
      <c r="A1058" s="14"/>
      <c r="B1058" s="150"/>
      <c r="C1058" s="40"/>
      <c r="D1058" s="161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0"/>
      <c r="AR1058" s="44"/>
      <c r="AS1058" s="54"/>
      <c r="AT1058" s="44"/>
      <c r="AU1058" s="40"/>
      <c r="AV1058" s="36"/>
      <c r="AW1058" s="160"/>
      <c r="AX1058" s="167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45" customHeight="1">
      <c r="A1059" s="14"/>
      <c r="B1059" s="150"/>
      <c r="C1059" s="40"/>
      <c r="D1059" s="161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0"/>
      <c r="AR1059" s="44"/>
      <c r="AS1059" s="54"/>
      <c r="AT1059" s="44"/>
      <c r="AU1059" s="40"/>
      <c r="AV1059" s="36"/>
      <c r="AW1059" s="160"/>
      <c r="AX1059" s="167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45" customHeight="1">
      <c r="A1060" s="14"/>
      <c r="B1060" s="150"/>
      <c r="C1060" s="40"/>
      <c r="D1060" s="161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0"/>
      <c r="AR1060" s="44"/>
      <c r="AS1060" s="54"/>
      <c r="AT1060" s="44"/>
      <c r="AU1060" s="40"/>
      <c r="AV1060" s="36"/>
      <c r="AW1060" s="160"/>
      <c r="AX1060" s="167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45" customHeight="1">
      <c r="A1061" s="14"/>
      <c r="B1061" s="150"/>
      <c r="C1061" s="40"/>
      <c r="D1061" s="161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0"/>
      <c r="AR1061" s="44"/>
      <c r="AS1061" s="54"/>
      <c r="AT1061" s="44"/>
      <c r="AU1061" s="40"/>
      <c r="AV1061" s="36"/>
      <c r="AW1061" s="160"/>
      <c r="AX1061" s="167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45" customHeight="1">
      <c r="A1062" s="14"/>
      <c r="B1062" s="150"/>
      <c r="C1062" s="40"/>
      <c r="D1062" s="161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0"/>
      <c r="AR1062" s="44"/>
      <c r="AS1062" s="54"/>
      <c r="AT1062" s="44"/>
      <c r="AU1062" s="40"/>
      <c r="AV1062" s="36"/>
      <c r="AW1062" s="160"/>
      <c r="AX1062" s="167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45" customHeight="1">
      <c r="A1063" s="14"/>
      <c r="B1063" s="150"/>
      <c r="C1063" s="40"/>
      <c r="D1063" s="161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0"/>
      <c r="AR1063" s="44"/>
      <c r="AS1063" s="54"/>
      <c r="AT1063" s="44"/>
      <c r="AU1063" s="40"/>
      <c r="AV1063" s="36"/>
      <c r="AW1063" s="160"/>
      <c r="AX1063" s="167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45" customHeight="1">
      <c r="A1064" s="14"/>
      <c r="B1064" s="150"/>
      <c r="C1064" s="40"/>
      <c r="D1064" s="161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0"/>
      <c r="AR1064" s="44"/>
      <c r="AS1064" s="54"/>
      <c r="AT1064" s="44"/>
      <c r="AU1064" s="40"/>
      <c r="AV1064" s="36"/>
      <c r="AW1064" s="160"/>
      <c r="AX1064" s="167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45" customHeight="1">
      <c r="A1065" s="14"/>
      <c r="B1065" s="150"/>
      <c r="C1065" s="40"/>
      <c r="D1065" s="161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0"/>
      <c r="AR1065" s="44"/>
      <c r="AS1065" s="54"/>
      <c r="AT1065" s="44"/>
      <c r="AU1065" s="40"/>
      <c r="AV1065" s="36"/>
      <c r="AW1065" s="160"/>
      <c r="AX1065" s="167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45" customHeight="1">
      <c r="A1066" s="14"/>
      <c r="B1066" s="150"/>
      <c r="C1066" s="40"/>
      <c r="D1066" s="161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0"/>
      <c r="AR1066" s="44"/>
      <c r="AS1066" s="54"/>
      <c r="AT1066" s="44"/>
      <c r="AU1066" s="40"/>
      <c r="AV1066" s="36"/>
      <c r="AW1066" s="160"/>
      <c r="AX1066" s="167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45" customHeight="1">
      <c r="A1067" s="14"/>
      <c r="B1067" s="150"/>
      <c r="C1067" s="40"/>
      <c r="D1067" s="161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0"/>
      <c r="AR1067" s="44"/>
      <c r="AS1067" s="54"/>
      <c r="AT1067" s="44"/>
      <c r="AU1067" s="40"/>
      <c r="AV1067" s="36"/>
      <c r="AW1067" s="160"/>
      <c r="AX1067" s="167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45" customHeight="1">
      <c r="A1068" s="14"/>
      <c r="B1068" s="150"/>
      <c r="C1068" s="40"/>
      <c r="D1068" s="161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0"/>
      <c r="AR1068" s="44"/>
      <c r="AS1068" s="54"/>
      <c r="AT1068" s="44"/>
      <c r="AU1068" s="40"/>
      <c r="AV1068" s="36"/>
      <c r="AW1068" s="160"/>
      <c r="AX1068" s="167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45" customHeight="1">
      <c r="A1069" s="14"/>
      <c r="B1069" s="150"/>
      <c r="C1069" s="40"/>
      <c r="D1069" s="161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0"/>
      <c r="AR1069" s="44"/>
      <c r="AS1069" s="54"/>
      <c r="AT1069" s="44"/>
      <c r="AU1069" s="40"/>
      <c r="AV1069" s="36"/>
      <c r="AW1069" s="160"/>
      <c r="AX1069" s="167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45" customHeight="1">
      <c r="A1070" s="14"/>
      <c r="B1070" s="150"/>
      <c r="C1070" s="40"/>
      <c r="D1070" s="161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0"/>
      <c r="AR1070" s="44"/>
      <c r="AS1070" s="54"/>
      <c r="AT1070" s="44"/>
      <c r="AU1070" s="40"/>
      <c r="AV1070" s="36"/>
      <c r="AW1070" s="160"/>
      <c r="AX1070" s="167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45" customHeight="1">
      <c r="A1071" s="14"/>
      <c r="B1071" s="150"/>
      <c r="C1071" s="40"/>
      <c r="D1071" s="161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0"/>
      <c r="AR1071" s="44"/>
      <c r="AS1071" s="54"/>
      <c r="AT1071" s="44"/>
      <c r="AU1071" s="40"/>
      <c r="AV1071" s="36"/>
      <c r="AW1071" s="160"/>
      <c r="AX1071" s="167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45" customHeight="1">
      <c r="A1072" s="14"/>
      <c r="B1072" s="150"/>
      <c r="C1072" s="40"/>
      <c r="D1072" s="161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0"/>
      <c r="AR1072" s="44"/>
      <c r="AS1072" s="54"/>
      <c r="AT1072" s="44"/>
      <c r="AU1072" s="40"/>
      <c r="AV1072" s="36"/>
      <c r="AW1072" s="160"/>
      <c r="AX1072" s="167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45" customHeight="1">
      <c r="A1073" s="14"/>
      <c r="B1073" s="150"/>
      <c r="C1073" s="40"/>
      <c r="D1073" s="161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0"/>
      <c r="AR1073" s="44"/>
      <c r="AS1073" s="54"/>
      <c r="AT1073" s="44"/>
      <c r="AU1073" s="40"/>
      <c r="AV1073" s="36"/>
      <c r="AW1073" s="160"/>
      <c r="AX1073" s="167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45" customHeight="1">
      <c r="A1074" s="14"/>
      <c r="B1074" s="150"/>
      <c r="C1074" s="40"/>
      <c r="D1074" s="161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0"/>
      <c r="AR1074" s="44"/>
      <c r="AS1074" s="54"/>
      <c r="AT1074" s="44"/>
      <c r="AU1074" s="40"/>
      <c r="AV1074" s="36"/>
      <c r="AW1074" s="160"/>
      <c r="AX1074" s="167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45" customHeight="1">
      <c r="A1075" s="14"/>
      <c r="B1075" s="150"/>
      <c r="C1075" s="40"/>
      <c r="D1075" s="161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0"/>
      <c r="AR1075" s="44"/>
      <c r="AS1075" s="54"/>
      <c r="AT1075" s="44"/>
      <c r="AU1075" s="40"/>
      <c r="AV1075" s="36"/>
      <c r="AW1075" s="160"/>
      <c r="AX1075" s="167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45" customHeight="1">
      <c r="A1076" s="14"/>
      <c r="B1076" s="150"/>
      <c r="C1076" s="40"/>
      <c r="D1076" s="161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0"/>
      <c r="AR1076" s="44"/>
      <c r="AS1076" s="54"/>
      <c r="AT1076" s="44"/>
      <c r="AU1076" s="40"/>
      <c r="AV1076" s="36"/>
      <c r="AW1076" s="160"/>
      <c r="AX1076" s="167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45" customHeight="1">
      <c r="A1077" s="14"/>
      <c r="B1077" s="150"/>
      <c r="C1077" s="40"/>
      <c r="D1077" s="161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0"/>
      <c r="AR1077" s="44"/>
      <c r="AS1077" s="54"/>
      <c r="AT1077" s="44"/>
      <c r="AU1077" s="40"/>
      <c r="AV1077" s="36"/>
      <c r="AW1077" s="160"/>
      <c r="AX1077" s="167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45" customHeight="1">
      <c r="A1078" s="14"/>
      <c r="B1078" s="150"/>
      <c r="C1078" s="40"/>
      <c r="D1078" s="161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0"/>
      <c r="AR1078" s="44"/>
      <c r="AS1078" s="54"/>
      <c r="AT1078" s="44"/>
      <c r="AU1078" s="40"/>
      <c r="AV1078" s="36"/>
      <c r="AW1078" s="160"/>
      <c r="AX1078" s="167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45" customHeight="1">
      <c r="A1079" s="14"/>
      <c r="B1079" s="150"/>
      <c r="C1079" s="40"/>
      <c r="D1079" s="161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0"/>
      <c r="AR1079" s="44"/>
      <c r="AS1079" s="54"/>
      <c r="AT1079" s="44"/>
      <c r="AU1079" s="40"/>
      <c r="AV1079" s="36"/>
      <c r="AW1079" s="160"/>
      <c r="AX1079" s="167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45" customHeight="1">
      <c r="A1080" s="14"/>
      <c r="B1080" s="150"/>
      <c r="C1080" s="40"/>
      <c r="D1080" s="161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0"/>
      <c r="AR1080" s="44"/>
      <c r="AS1080" s="54"/>
      <c r="AT1080" s="44"/>
      <c r="AU1080" s="40"/>
      <c r="AV1080" s="36"/>
      <c r="AW1080" s="160"/>
      <c r="AX1080" s="167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45" customHeight="1">
      <c r="A1081" s="14"/>
      <c r="B1081" s="150"/>
      <c r="C1081" s="40"/>
      <c r="D1081" s="161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0"/>
      <c r="AR1081" s="44"/>
      <c r="AS1081" s="54"/>
      <c r="AT1081" s="44"/>
      <c r="AU1081" s="40"/>
      <c r="AV1081" s="36"/>
      <c r="AW1081" s="160"/>
      <c r="AX1081" s="167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45" customHeight="1">
      <c r="A1082" s="14"/>
      <c r="B1082" s="150"/>
      <c r="C1082" s="40"/>
      <c r="D1082" s="161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0"/>
      <c r="AR1082" s="44"/>
      <c r="AS1082" s="54"/>
      <c r="AT1082" s="44"/>
      <c r="AU1082" s="40"/>
      <c r="AV1082" s="36"/>
      <c r="AW1082" s="160"/>
      <c r="AX1082" s="167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45" customHeight="1">
      <c r="A1083" s="14"/>
      <c r="B1083" s="150"/>
      <c r="C1083" s="40"/>
      <c r="D1083" s="161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0"/>
      <c r="AR1083" s="44"/>
      <c r="AS1083" s="54"/>
      <c r="AT1083" s="44"/>
      <c r="AU1083" s="40"/>
      <c r="AV1083" s="36"/>
      <c r="AW1083" s="160"/>
      <c r="AX1083" s="167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45" customHeight="1">
      <c r="A1084" s="14"/>
      <c r="B1084" s="150"/>
      <c r="C1084" s="40"/>
      <c r="D1084" s="161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0"/>
      <c r="AR1084" s="44"/>
      <c r="AS1084" s="54"/>
      <c r="AT1084" s="44"/>
      <c r="AU1084" s="40"/>
      <c r="AV1084" s="36"/>
      <c r="AW1084" s="160"/>
      <c r="AX1084" s="167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45" customHeight="1">
      <c r="A1085" s="14"/>
      <c r="B1085" s="150"/>
      <c r="C1085" s="40"/>
      <c r="D1085" s="161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0"/>
      <c r="AR1085" s="44"/>
      <c r="AS1085" s="54"/>
      <c r="AT1085" s="44"/>
      <c r="AU1085" s="40"/>
      <c r="AV1085" s="36"/>
      <c r="AW1085" s="160"/>
      <c r="AX1085" s="167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45" customHeight="1">
      <c r="A1086" s="14"/>
      <c r="B1086" s="150"/>
      <c r="C1086" s="40"/>
      <c r="D1086" s="161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0"/>
      <c r="AR1086" s="44"/>
      <c r="AS1086" s="54"/>
      <c r="AT1086" s="44"/>
      <c r="AU1086" s="40"/>
      <c r="AV1086" s="36"/>
      <c r="AW1086" s="160"/>
      <c r="AX1086" s="167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45" customHeight="1">
      <c r="A1087" s="14"/>
      <c r="B1087" s="150"/>
      <c r="C1087" s="40"/>
      <c r="D1087" s="161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0"/>
      <c r="AR1087" s="44"/>
      <c r="AS1087" s="54"/>
      <c r="AT1087" s="44"/>
      <c r="AU1087" s="40"/>
      <c r="AV1087" s="36"/>
      <c r="AW1087" s="160"/>
      <c r="AX1087" s="167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45" customHeight="1">
      <c r="A1088" s="14"/>
      <c r="B1088" s="150"/>
      <c r="C1088" s="40"/>
      <c r="D1088" s="161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0"/>
      <c r="AR1088" s="44"/>
      <c r="AS1088" s="54"/>
      <c r="AT1088" s="44"/>
      <c r="AU1088" s="40"/>
      <c r="AV1088" s="36"/>
      <c r="AW1088" s="160"/>
      <c r="AX1088" s="167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45" customHeight="1">
      <c r="A1089" s="14"/>
      <c r="B1089" s="150"/>
      <c r="C1089" s="40"/>
      <c r="D1089" s="161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0"/>
      <c r="AR1089" s="44"/>
      <c r="AS1089" s="54"/>
      <c r="AT1089" s="44"/>
      <c r="AU1089" s="40"/>
      <c r="AV1089" s="36"/>
      <c r="AW1089" s="160"/>
      <c r="AX1089" s="167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45" customHeight="1">
      <c r="A1090" s="14"/>
      <c r="B1090" s="150"/>
      <c r="C1090" s="40"/>
      <c r="D1090" s="161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0"/>
      <c r="AR1090" s="44"/>
      <c r="AS1090" s="54"/>
      <c r="AT1090" s="44"/>
      <c r="AU1090" s="40"/>
      <c r="AV1090" s="36"/>
      <c r="AW1090" s="160"/>
      <c r="AX1090" s="167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45" customHeight="1">
      <c r="A1091" s="14"/>
      <c r="B1091" s="150"/>
      <c r="C1091" s="40"/>
      <c r="D1091" s="161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0"/>
      <c r="AR1091" s="44"/>
      <c r="AS1091" s="54"/>
      <c r="AT1091" s="44"/>
      <c r="AU1091" s="40"/>
      <c r="AV1091" s="36"/>
      <c r="AW1091" s="160"/>
      <c r="AX1091" s="167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45" customHeight="1">
      <c r="A1092" s="14"/>
      <c r="B1092" s="150"/>
      <c r="C1092" s="40"/>
      <c r="D1092" s="161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0"/>
      <c r="AR1092" s="44"/>
      <c r="AS1092" s="54"/>
      <c r="AT1092" s="44"/>
      <c r="AU1092" s="40"/>
      <c r="AV1092" s="36"/>
      <c r="AW1092" s="160"/>
      <c r="AX1092" s="167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45" customHeight="1">
      <c r="A1093" s="14"/>
      <c r="B1093" s="150"/>
      <c r="C1093" s="40"/>
      <c r="D1093" s="161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0"/>
      <c r="AR1093" s="44"/>
      <c r="AS1093" s="54"/>
      <c r="AT1093" s="44"/>
      <c r="AU1093" s="40"/>
      <c r="AV1093" s="36"/>
      <c r="AW1093" s="160"/>
      <c r="AX1093" s="167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45" customHeight="1">
      <c r="A1094" s="14"/>
      <c r="B1094" s="150"/>
      <c r="C1094" s="40"/>
      <c r="D1094" s="161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0"/>
      <c r="AR1094" s="44"/>
      <c r="AS1094" s="54"/>
      <c r="AT1094" s="44"/>
      <c r="AU1094" s="40"/>
      <c r="AV1094" s="36"/>
      <c r="AW1094" s="160"/>
      <c r="AX1094" s="167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45" customHeight="1">
      <c r="A1095" s="14"/>
      <c r="B1095" s="150"/>
      <c r="C1095" s="40"/>
      <c r="D1095" s="161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0"/>
      <c r="AR1095" s="44"/>
      <c r="AS1095" s="54"/>
      <c r="AT1095" s="44"/>
      <c r="AU1095" s="40"/>
      <c r="AV1095" s="36"/>
      <c r="AW1095" s="160"/>
      <c r="AX1095" s="167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45" customHeight="1">
      <c r="A1096" s="14"/>
      <c r="B1096" s="150"/>
      <c r="C1096" s="40"/>
      <c r="D1096" s="161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0"/>
      <c r="AR1096" s="44"/>
      <c r="AS1096" s="54"/>
      <c r="AT1096" s="44"/>
      <c r="AU1096" s="40"/>
      <c r="AV1096" s="36"/>
      <c r="AW1096" s="160"/>
      <c r="AX1096" s="167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45" customHeight="1">
      <c r="A1097" s="14"/>
      <c r="B1097" s="150"/>
      <c r="C1097" s="40"/>
      <c r="D1097" s="161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0"/>
      <c r="AR1097" s="44"/>
      <c r="AS1097" s="54"/>
      <c r="AT1097" s="44"/>
      <c r="AU1097" s="40"/>
      <c r="AV1097" s="36"/>
      <c r="AW1097" s="160"/>
      <c r="AX1097" s="167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45" customHeight="1">
      <c r="A1098" s="14"/>
      <c r="B1098" s="150"/>
      <c r="C1098" s="40"/>
      <c r="D1098" s="161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0"/>
      <c r="AR1098" s="44"/>
      <c r="AS1098" s="54"/>
      <c r="AT1098" s="44"/>
      <c r="AU1098" s="40"/>
      <c r="AV1098" s="36"/>
      <c r="AW1098" s="160"/>
      <c r="AX1098" s="167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45" customHeight="1">
      <c r="A1099" s="14"/>
      <c r="B1099" s="150"/>
      <c r="C1099" s="40"/>
      <c r="D1099" s="161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0"/>
      <c r="AR1099" s="44"/>
      <c r="AS1099" s="54"/>
      <c r="AT1099" s="44"/>
      <c r="AU1099" s="40"/>
      <c r="AV1099" s="36"/>
      <c r="AW1099" s="160"/>
      <c r="AX1099" s="167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45" customHeight="1">
      <c r="A1100" s="14"/>
      <c r="B1100" s="150"/>
      <c r="C1100" s="40"/>
      <c r="D1100" s="161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0"/>
      <c r="AR1100" s="44"/>
      <c r="AS1100" s="54"/>
      <c r="AT1100" s="44"/>
      <c r="AU1100" s="40"/>
      <c r="AV1100" s="36"/>
      <c r="AW1100" s="160"/>
      <c r="AX1100" s="167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45" customHeight="1">
      <c r="A1101" s="14"/>
      <c r="B1101" s="150"/>
      <c r="C1101" s="40"/>
      <c r="D1101" s="161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0"/>
      <c r="AR1101" s="44"/>
      <c r="AS1101" s="54"/>
      <c r="AT1101" s="44"/>
      <c r="AU1101" s="40"/>
      <c r="AV1101" s="36"/>
      <c r="AW1101" s="160"/>
      <c r="AX1101" s="167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45" customHeight="1">
      <c r="A1102" s="14"/>
      <c r="B1102" s="150"/>
      <c r="C1102" s="40"/>
      <c r="D1102" s="161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0"/>
      <c r="AR1102" s="44"/>
      <c r="AS1102" s="54"/>
      <c r="AT1102" s="44"/>
      <c r="AU1102" s="40"/>
      <c r="AV1102" s="36"/>
      <c r="AW1102" s="160"/>
      <c r="AX1102" s="167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45" customHeight="1">
      <c r="A1103" s="14"/>
      <c r="B1103" s="150"/>
      <c r="C1103" s="40"/>
      <c r="D1103" s="161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0"/>
      <c r="AR1103" s="44"/>
      <c r="AS1103" s="54"/>
      <c r="AT1103" s="44"/>
      <c r="AU1103" s="40"/>
      <c r="AV1103" s="36"/>
      <c r="AW1103" s="160"/>
      <c r="AX1103" s="167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45" customHeight="1">
      <c r="A1104" s="14"/>
      <c r="B1104" s="150"/>
      <c r="C1104" s="40"/>
      <c r="D1104" s="161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0"/>
      <c r="AR1104" s="44"/>
      <c r="AS1104" s="54"/>
      <c r="AT1104" s="44"/>
      <c r="AU1104" s="40"/>
      <c r="AV1104" s="36"/>
      <c r="AW1104" s="160"/>
      <c r="AX1104" s="167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45" customHeight="1">
      <c r="A1105" s="14"/>
      <c r="B1105" s="150"/>
      <c r="C1105" s="40"/>
      <c r="D1105" s="161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0"/>
      <c r="AR1105" s="44"/>
      <c r="AS1105" s="54"/>
      <c r="AT1105" s="44"/>
      <c r="AU1105" s="40"/>
      <c r="AV1105" s="36"/>
      <c r="AW1105" s="160"/>
      <c r="AX1105" s="167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45" customHeight="1">
      <c r="A1106" s="14"/>
      <c r="B1106" s="150"/>
      <c r="C1106" s="40"/>
      <c r="D1106" s="161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0"/>
      <c r="AR1106" s="44"/>
      <c r="AS1106" s="54"/>
      <c r="AT1106" s="44"/>
      <c r="AU1106" s="40"/>
      <c r="AV1106" s="36"/>
      <c r="AW1106" s="160"/>
      <c r="AX1106" s="167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45" customHeight="1">
      <c r="A1107" s="14"/>
      <c r="B1107" s="150"/>
      <c r="C1107" s="40"/>
      <c r="D1107" s="161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0"/>
      <c r="AR1107" s="44"/>
      <c r="AS1107" s="54"/>
      <c r="AT1107" s="44"/>
      <c r="AU1107" s="40"/>
      <c r="AV1107" s="36"/>
      <c r="AW1107" s="160"/>
      <c r="AX1107" s="167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45" customHeight="1">
      <c r="A1108" s="14"/>
      <c r="B1108" s="150"/>
      <c r="C1108" s="40"/>
      <c r="D1108" s="161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0"/>
      <c r="AR1108" s="44"/>
      <c r="AS1108" s="54"/>
      <c r="AT1108" s="44"/>
      <c r="AU1108" s="40"/>
      <c r="AV1108" s="36"/>
      <c r="AW1108" s="160"/>
      <c r="AX1108" s="167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45" customHeight="1">
      <c r="A1109" s="14"/>
      <c r="B1109" s="150"/>
      <c r="C1109" s="40"/>
      <c r="D1109" s="161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0"/>
      <c r="AR1109" s="44"/>
      <c r="AS1109" s="54"/>
      <c r="AT1109" s="44"/>
      <c r="AU1109" s="40"/>
      <c r="AV1109" s="36"/>
      <c r="AW1109" s="160"/>
      <c r="AX1109" s="167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45" customHeight="1">
      <c r="A1110" s="14"/>
      <c r="B1110" s="150"/>
      <c r="C1110" s="40"/>
      <c r="D1110" s="161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0"/>
      <c r="AR1110" s="44"/>
      <c r="AS1110" s="54"/>
      <c r="AT1110" s="44"/>
      <c r="AU1110" s="40"/>
      <c r="AV1110" s="36"/>
      <c r="AW1110" s="160"/>
      <c r="AX1110" s="167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45" customHeight="1">
      <c r="A1111" s="14"/>
      <c r="B1111" s="150"/>
      <c r="C1111" s="40"/>
      <c r="D1111" s="161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0"/>
      <c r="AR1111" s="44"/>
      <c r="AS1111" s="54"/>
      <c r="AT1111" s="44"/>
      <c r="AU1111" s="40"/>
      <c r="AV1111" s="36"/>
      <c r="AW1111" s="160"/>
      <c r="AX1111" s="167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45" customHeight="1">
      <c r="A1112" s="14"/>
      <c r="B1112" s="150"/>
      <c r="C1112" s="40"/>
      <c r="D1112" s="161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0"/>
      <c r="AR1112" s="44"/>
      <c r="AS1112" s="54"/>
      <c r="AT1112" s="44"/>
      <c r="AU1112" s="40"/>
      <c r="AV1112" s="36"/>
      <c r="AW1112" s="160"/>
      <c r="AX1112" s="167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45" customHeight="1">
      <c r="A1113" s="14"/>
      <c r="B1113" s="150"/>
      <c r="C1113" s="40"/>
      <c r="D1113" s="161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0"/>
      <c r="AR1113" s="44"/>
      <c r="AS1113" s="54"/>
      <c r="AT1113" s="44"/>
      <c r="AU1113" s="40"/>
      <c r="AV1113" s="36"/>
      <c r="AW1113" s="160"/>
      <c r="AX1113" s="167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45" customHeight="1">
      <c r="A1114" s="14"/>
      <c r="B1114" s="150"/>
      <c r="C1114" s="40"/>
      <c r="D1114" s="161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0"/>
      <c r="AR1114" s="44"/>
      <c r="AS1114" s="54"/>
      <c r="AT1114" s="44"/>
      <c r="AU1114" s="40"/>
      <c r="AV1114" s="36"/>
      <c r="AW1114" s="160"/>
      <c r="AX1114" s="167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45" customHeight="1">
      <c r="A1115" s="14"/>
      <c r="B1115" s="150"/>
      <c r="C1115" s="40"/>
      <c r="D1115" s="161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0"/>
      <c r="AR1115" s="44"/>
      <c r="AS1115" s="54"/>
      <c r="AT1115" s="44"/>
      <c r="AU1115" s="40"/>
      <c r="AV1115" s="36"/>
      <c r="AW1115" s="160"/>
      <c r="AX1115" s="167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45" customHeight="1">
      <c r="A1116" s="14"/>
      <c r="B1116" s="150"/>
      <c r="C1116" s="40"/>
      <c r="D1116" s="161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0"/>
      <c r="AR1116" s="44"/>
      <c r="AS1116" s="54"/>
      <c r="AT1116" s="44"/>
      <c r="AU1116" s="40"/>
      <c r="AV1116" s="36"/>
      <c r="AW1116" s="160"/>
      <c r="AX1116" s="167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45" customHeight="1">
      <c r="A1117" s="14"/>
      <c r="B1117" s="150"/>
      <c r="C1117" s="40"/>
      <c r="D1117" s="161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0"/>
      <c r="AR1117" s="44"/>
      <c r="AS1117" s="54"/>
      <c r="AT1117" s="44"/>
      <c r="AU1117" s="40"/>
      <c r="AV1117" s="36"/>
      <c r="AW1117" s="160"/>
      <c r="AX1117" s="167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45" customHeight="1">
      <c r="A1118" s="14"/>
      <c r="B1118" s="150"/>
      <c r="C1118" s="40"/>
      <c r="D1118" s="161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0"/>
      <c r="AR1118" s="44"/>
      <c r="AS1118" s="54"/>
      <c r="AT1118" s="44"/>
      <c r="AU1118" s="40"/>
      <c r="AV1118" s="36"/>
      <c r="AW1118" s="160"/>
      <c r="AX1118" s="167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45" customHeight="1">
      <c r="A1119" s="14"/>
      <c r="B1119" s="150"/>
      <c r="C1119" s="40"/>
      <c r="D1119" s="161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0"/>
      <c r="AR1119" s="44"/>
      <c r="AS1119" s="54"/>
      <c r="AT1119" s="44"/>
      <c r="AU1119" s="40"/>
      <c r="AV1119" s="36"/>
      <c r="AW1119" s="160"/>
      <c r="AX1119" s="167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45" customHeight="1">
      <c r="A1120" s="14"/>
      <c r="B1120" s="150"/>
      <c r="C1120" s="40"/>
      <c r="D1120" s="161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0"/>
      <c r="AR1120" s="44"/>
      <c r="AS1120" s="54"/>
      <c r="AT1120" s="44"/>
      <c r="AU1120" s="40"/>
      <c r="AV1120" s="36"/>
      <c r="AW1120" s="160"/>
      <c r="AX1120" s="167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45" customHeight="1">
      <c r="A1121" s="14"/>
      <c r="B1121" s="150"/>
      <c r="C1121" s="40"/>
      <c r="D1121" s="161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0"/>
      <c r="AR1121" s="44"/>
      <c r="AS1121" s="54"/>
      <c r="AT1121" s="44"/>
      <c r="AU1121" s="40"/>
      <c r="AV1121" s="36"/>
      <c r="AW1121" s="160"/>
      <c r="AX1121" s="167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45" customHeight="1">
      <c r="A1122" s="14"/>
      <c r="B1122" s="150"/>
      <c r="C1122" s="40"/>
      <c r="D1122" s="161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0"/>
      <c r="AR1122" s="44"/>
      <c r="AS1122" s="54"/>
      <c r="AT1122" s="44"/>
      <c r="AU1122" s="40"/>
      <c r="AV1122" s="36"/>
      <c r="AW1122" s="160"/>
      <c r="AX1122" s="167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45" customHeight="1">
      <c r="A1123" s="14"/>
      <c r="B1123" s="150"/>
      <c r="C1123" s="40"/>
      <c r="D1123" s="161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0"/>
      <c r="AR1123" s="44"/>
      <c r="AS1123" s="54"/>
      <c r="AT1123" s="44"/>
      <c r="AU1123" s="40"/>
      <c r="AV1123" s="36"/>
      <c r="AW1123" s="160"/>
      <c r="AX1123" s="167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45" customHeight="1">
      <c r="A1124" s="14"/>
      <c r="B1124" s="150"/>
      <c r="C1124" s="40"/>
      <c r="D1124" s="161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0"/>
      <c r="AR1124" s="44"/>
      <c r="AS1124" s="54"/>
      <c r="AT1124" s="44"/>
      <c r="AU1124" s="40"/>
      <c r="AV1124" s="36"/>
      <c r="AW1124" s="160"/>
      <c r="AX1124" s="167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45" customHeight="1">
      <c r="A1125" s="14"/>
      <c r="B1125" s="150"/>
      <c r="C1125" s="40"/>
      <c r="D1125" s="161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0"/>
      <c r="AR1125" s="44"/>
      <c r="AS1125" s="54"/>
      <c r="AT1125" s="44"/>
      <c r="AU1125" s="40"/>
      <c r="AV1125" s="36"/>
      <c r="AW1125" s="160"/>
      <c r="AX1125" s="167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45" customHeight="1">
      <c r="A1126" s="14"/>
      <c r="B1126" s="150"/>
      <c r="C1126" s="40"/>
      <c r="D1126" s="161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0"/>
      <c r="AR1126" s="44"/>
      <c r="AS1126" s="54"/>
      <c r="AT1126" s="44"/>
      <c r="AU1126" s="40"/>
      <c r="AV1126" s="36"/>
      <c r="AW1126" s="160"/>
      <c r="AX1126" s="167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45" customHeight="1">
      <c r="A1127" s="14"/>
      <c r="B1127" s="150"/>
      <c r="C1127" s="40"/>
      <c r="D1127" s="161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0"/>
      <c r="AR1127" s="44"/>
      <c r="AS1127" s="54"/>
      <c r="AT1127" s="44"/>
      <c r="AU1127" s="40"/>
      <c r="AV1127" s="36"/>
      <c r="AW1127" s="160"/>
      <c r="AX1127" s="167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45" customHeight="1">
      <c r="A1128" s="14"/>
      <c r="B1128" s="150"/>
      <c r="C1128" s="40"/>
      <c r="D1128" s="161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0"/>
      <c r="AR1128" s="44"/>
      <c r="AS1128" s="54"/>
      <c r="AT1128" s="44"/>
      <c r="AU1128" s="40"/>
      <c r="AV1128" s="36"/>
      <c r="AW1128" s="160"/>
      <c r="AX1128" s="167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45" customHeight="1">
      <c r="A1129" s="14"/>
      <c r="B1129" s="150"/>
      <c r="C1129" s="40"/>
      <c r="D1129" s="161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0"/>
      <c r="AR1129" s="44"/>
      <c r="AS1129" s="54"/>
      <c r="AT1129" s="44"/>
      <c r="AU1129" s="40"/>
      <c r="AV1129" s="36"/>
      <c r="AW1129" s="160"/>
      <c r="AX1129" s="167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45" customHeight="1">
      <c r="A1130" s="14"/>
      <c r="B1130" s="150"/>
      <c r="C1130" s="40"/>
      <c r="D1130" s="161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0"/>
      <c r="AR1130" s="44"/>
      <c r="AS1130" s="54"/>
      <c r="AT1130" s="44"/>
      <c r="AU1130" s="40"/>
      <c r="AV1130" s="36"/>
      <c r="AW1130" s="160"/>
      <c r="AX1130" s="167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45" customHeight="1">
      <c r="A1131" s="14"/>
      <c r="B1131" s="150"/>
      <c r="C1131" s="40"/>
      <c r="D1131" s="161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0"/>
      <c r="AR1131" s="44"/>
      <c r="AS1131" s="54"/>
      <c r="AT1131" s="44"/>
      <c r="AU1131" s="40"/>
      <c r="AV1131" s="36"/>
      <c r="AW1131" s="160"/>
      <c r="AX1131" s="167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45" customHeight="1">
      <c r="A1132" s="14"/>
      <c r="B1132" s="150"/>
      <c r="C1132" s="40"/>
      <c r="D1132" s="161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0"/>
      <c r="AR1132" s="44"/>
      <c r="AS1132" s="54"/>
      <c r="AT1132" s="44"/>
      <c r="AU1132" s="40"/>
      <c r="AV1132" s="36"/>
      <c r="AW1132" s="160"/>
      <c r="AX1132" s="167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45" customHeight="1">
      <c r="A1133" s="14"/>
      <c r="B1133" s="150"/>
      <c r="C1133" s="40"/>
      <c r="D1133" s="161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0"/>
      <c r="AR1133" s="44"/>
      <c r="AS1133" s="54"/>
      <c r="AT1133" s="44"/>
      <c r="AU1133" s="40"/>
      <c r="AV1133" s="36"/>
      <c r="AW1133" s="160"/>
      <c r="AX1133" s="167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45" customHeight="1">
      <c r="A1134" s="14"/>
      <c r="B1134" s="150"/>
      <c r="C1134" s="40"/>
      <c r="D1134" s="161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0"/>
      <c r="AR1134" s="44"/>
      <c r="AS1134" s="54"/>
      <c r="AT1134" s="44"/>
      <c r="AU1134" s="40"/>
      <c r="AV1134" s="36"/>
      <c r="AW1134" s="160"/>
      <c r="AX1134" s="167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45" customHeight="1">
      <c r="A1135" s="14"/>
      <c r="B1135" s="150"/>
      <c r="C1135" s="40"/>
      <c r="D1135" s="161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0"/>
      <c r="AR1135" s="44"/>
      <c r="AS1135" s="54"/>
      <c r="AT1135" s="44"/>
      <c r="AU1135" s="40"/>
      <c r="AV1135" s="36"/>
      <c r="AW1135" s="160"/>
      <c r="AX1135" s="167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45" customHeight="1">
      <c r="A1136" s="14"/>
      <c r="B1136" s="150"/>
      <c r="C1136" s="40"/>
      <c r="D1136" s="161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0"/>
      <c r="AR1136" s="44"/>
      <c r="AS1136" s="54"/>
      <c r="AT1136" s="44"/>
      <c r="AU1136" s="40"/>
      <c r="AV1136" s="36"/>
      <c r="AW1136" s="160"/>
      <c r="AX1136" s="167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45" customHeight="1">
      <c r="A1137" s="14"/>
      <c r="B1137" s="150"/>
      <c r="C1137" s="40"/>
      <c r="D1137" s="161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0"/>
      <c r="AR1137" s="44"/>
      <c r="AS1137" s="54"/>
      <c r="AT1137" s="44"/>
      <c r="AU1137" s="40"/>
      <c r="AV1137" s="36"/>
      <c r="AW1137" s="160"/>
      <c r="AX1137" s="167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45" customHeight="1">
      <c r="A1138" s="14"/>
      <c r="B1138" s="150"/>
      <c r="C1138" s="40"/>
      <c r="D1138" s="161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0"/>
      <c r="AR1138" s="44"/>
      <c r="AS1138" s="54"/>
      <c r="AT1138" s="44"/>
      <c r="AU1138" s="40"/>
      <c r="AV1138" s="36"/>
      <c r="AW1138" s="160"/>
      <c r="AX1138" s="167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45" customHeight="1">
      <c r="A1139" s="14"/>
      <c r="B1139" s="150"/>
      <c r="C1139" s="40"/>
      <c r="D1139" s="161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0"/>
      <c r="AR1139" s="44"/>
      <c r="AS1139" s="54"/>
      <c r="AT1139" s="44"/>
      <c r="AU1139" s="40"/>
      <c r="AV1139" s="36"/>
      <c r="AW1139" s="160"/>
      <c r="AX1139" s="167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45" customHeight="1">
      <c r="A1140" s="14"/>
      <c r="B1140" s="150"/>
      <c r="C1140" s="40"/>
      <c r="D1140" s="161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0"/>
      <c r="AR1140" s="44"/>
      <c r="AS1140" s="54"/>
      <c r="AT1140" s="44"/>
      <c r="AU1140" s="40"/>
      <c r="AV1140" s="36"/>
      <c r="AW1140" s="160"/>
      <c r="AX1140" s="167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45" customHeight="1">
      <c r="A1141" s="14"/>
      <c r="B1141" s="150"/>
      <c r="C1141" s="40"/>
      <c r="D1141" s="161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0"/>
      <c r="AR1141" s="44"/>
      <c r="AS1141" s="54"/>
      <c r="AT1141" s="44"/>
      <c r="AU1141" s="40"/>
      <c r="AV1141" s="36"/>
      <c r="AW1141" s="160"/>
      <c r="AX1141" s="167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45" customHeight="1">
      <c r="A1142" s="14"/>
      <c r="B1142" s="150"/>
      <c r="C1142" s="40"/>
      <c r="D1142" s="161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0"/>
      <c r="AR1142" s="44"/>
      <c r="AS1142" s="54"/>
      <c r="AT1142" s="44"/>
      <c r="AU1142" s="40"/>
      <c r="AV1142" s="36"/>
      <c r="AW1142" s="160"/>
      <c r="AX1142" s="167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45" customHeight="1">
      <c r="A1143" s="14"/>
      <c r="B1143" s="150"/>
      <c r="C1143" s="40"/>
      <c r="D1143" s="161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0"/>
      <c r="AR1143" s="44"/>
      <c r="AS1143" s="54"/>
      <c r="AT1143" s="44"/>
      <c r="AU1143" s="40"/>
      <c r="AV1143" s="36"/>
      <c r="AW1143" s="160"/>
      <c r="AX1143" s="167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45" customHeight="1">
      <c r="A1144" s="14"/>
      <c r="B1144" s="150"/>
      <c r="C1144" s="40"/>
      <c r="D1144" s="161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0"/>
      <c r="AR1144" s="44"/>
      <c r="AS1144" s="54"/>
      <c r="AT1144" s="44"/>
      <c r="AU1144" s="40"/>
      <c r="AV1144" s="36"/>
      <c r="AW1144" s="160"/>
      <c r="AX1144" s="167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45" customHeight="1">
      <c r="A1145" s="14"/>
      <c r="B1145" s="150"/>
      <c r="C1145" s="40"/>
      <c r="D1145" s="161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0"/>
      <c r="AR1145" s="44"/>
      <c r="AS1145" s="54"/>
      <c r="AT1145" s="44"/>
      <c r="AU1145" s="40"/>
      <c r="AV1145" s="36"/>
      <c r="AW1145" s="160"/>
      <c r="AX1145" s="167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45" customHeight="1">
      <c r="A1146" s="14"/>
      <c r="B1146" s="150"/>
      <c r="C1146" s="40"/>
      <c r="D1146" s="161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0"/>
      <c r="AR1146" s="44"/>
      <c r="AS1146" s="54"/>
      <c r="AT1146" s="44"/>
      <c r="AU1146" s="40"/>
      <c r="AV1146" s="36"/>
      <c r="AW1146" s="160"/>
      <c r="AX1146" s="167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45" customHeight="1">
      <c r="A1147" s="14"/>
      <c r="B1147" s="150"/>
      <c r="C1147" s="40"/>
      <c r="D1147" s="161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0"/>
      <c r="AR1147" s="44"/>
      <c r="AS1147" s="54"/>
      <c r="AT1147" s="44"/>
      <c r="AU1147" s="40"/>
      <c r="AV1147" s="36"/>
      <c r="AW1147" s="160"/>
      <c r="AX1147" s="167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45" customHeight="1">
      <c r="A1148" s="14"/>
      <c r="B1148" s="150"/>
      <c r="C1148" s="40"/>
      <c r="D1148" s="161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0"/>
      <c r="AR1148" s="44"/>
      <c r="AS1148" s="54"/>
      <c r="AT1148" s="44"/>
      <c r="AU1148" s="40"/>
      <c r="AV1148" s="36"/>
      <c r="AW1148" s="160"/>
      <c r="AX1148" s="167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45" customHeight="1">
      <c r="A1149" s="14"/>
      <c r="B1149" s="150"/>
      <c r="C1149" s="40"/>
      <c r="D1149" s="161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0"/>
      <c r="AR1149" s="44"/>
      <c r="AS1149" s="54"/>
      <c r="AT1149" s="44"/>
      <c r="AU1149" s="40"/>
      <c r="AV1149" s="36"/>
      <c r="AW1149" s="160"/>
      <c r="AX1149" s="167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45" customHeight="1">
      <c r="A1150" s="14"/>
      <c r="B1150" s="150"/>
      <c r="C1150" s="40"/>
      <c r="D1150" s="161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0"/>
      <c r="AR1150" s="44"/>
      <c r="AS1150" s="54"/>
      <c r="AT1150" s="44"/>
      <c r="AU1150" s="40"/>
      <c r="AV1150" s="36"/>
      <c r="AW1150" s="160"/>
      <c r="AX1150" s="167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45" customHeight="1">
      <c r="A1151" s="14"/>
      <c r="B1151" s="150"/>
      <c r="C1151" s="40"/>
      <c r="D1151" s="161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0"/>
      <c r="AR1151" s="44"/>
      <c r="AS1151" s="54"/>
      <c r="AT1151" s="44"/>
      <c r="AU1151" s="40"/>
      <c r="AV1151" s="36"/>
      <c r="AW1151" s="160"/>
      <c r="AX1151" s="167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45" customHeight="1">
      <c r="A1152" s="14"/>
      <c r="B1152" s="150"/>
      <c r="C1152" s="40"/>
      <c r="D1152" s="161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0"/>
      <c r="AR1152" s="44"/>
      <c r="AS1152" s="54"/>
      <c r="AT1152" s="44"/>
      <c r="AU1152" s="40"/>
      <c r="AV1152" s="36"/>
      <c r="AW1152" s="160"/>
      <c r="AX1152" s="167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45" customHeight="1">
      <c r="A1153" s="14"/>
      <c r="B1153" s="150"/>
      <c r="C1153" s="40"/>
      <c r="D1153" s="161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0"/>
      <c r="AR1153" s="44"/>
      <c r="AS1153" s="54"/>
      <c r="AT1153" s="44"/>
      <c r="AU1153" s="40"/>
      <c r="AV1153" s="36"/>
      <c r="AW1153" s="160"/>
      <c r="AX1153" s="167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45" customHeight="1">
      <c r="A1154" s="14"/>
      <c r="B1154" s="150"/>
      <c r="C1154" s="40"/>
      <c r="D1154" s="161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0"/>
      <c r="AR1154" s="44"/>
      <c r="AS1154" s="54"/>
      <c r="AT1154" s="44"/>
      <c r="AU1154" s="40"/>
      <c r="AV1154" s="36"/>
      <c r="AW1154" s="160"/>
      <c r="AX1154" s="167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45" customHeight="1">
      <c r="A1155" s="14"/>
      <c r="B1155" s="150"/>
      <c r="C1155" s="40"/>
      <c r="D1155" s="161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0"/>
      <c r="AR1155" s="44"/>
      <c r="AS1155" s="54"/>
      <c r="AT1155" s="44"/>
      <c r="AU1155" s="40"/>
      <c r="AV1155" s="36"/>
      <c r="AW1155" s="160"/>
      <c r="AX1155" s="167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45" customHeight="1">
      <c r="A1156" s="14"/>
      <c r="B1156" s="150"/>
      <c r="C1156" s="40"/>
      <c r="D1156" s="161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0"/>
      <c r="AR1156" s="44"/>
      <c r="AS1156" s="54"/>
      <c r="AT1156" s="44"/>
      <c r="AU1156" s="40"/>
      <c r="AV1156" s="36"/>
      <c r="AW1156" s="160"/>
      <c r="AX1156" s="167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45" customHeight="1">
      <c r="A1157" s="14"/>
      <c r="B1157" s="150"/>
      <c r="C1157" s="40"/>
      <c r="D1157" s="161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0"/>
      <c r="AR1157" s="44"/>
      <c r="AS1157" s="54"/>
      <c r="AT1157" s="44"/>
      <c r="AU1157" s="40"/>
      <c r="AV1157" s="36"/>
      <c r="AW1157" s="160"/>
      <c r="AX1157" s="167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45" customHeight="1">
      <c r="A1158" s="14"/>
      <c r="B1158" s="150"/>
      <c r="C1158" s="40"/>
      <c r="D1158" s="161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0"/>
      <c r="AR1158" s="44"/>
      <c r="AS1158" s="54"/>
      <c r="AT1158" s="44"/>
      <c r="AU1158" s="40"/>
      <c r="AV1158" s="36"/>
      <c r="AW1158" s="160"/>
      <c r="AX1158" s="167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45" customHeight="1">
      <c r="A1159" s="14"/>
      <c r="B1159" s="150"/>
      <c r="C1159" s="40"/>
      <c r="D1159" s="161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0"/>
      <c r="AR1159" s="44"/>
      <c r="AS1159" s="54"/>
      <c r="AT1159" s="44"/>
      <c r="AU1159" s="40"/>
      <c r="AV1159" s="36"/>
      <c r="AW1159" s="160"/>
      <c r="AX1159" s="167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45" customHeight="1">
      <c r="A1160" s="14"/>
      <c r="B1160" s="150"/>
      <c r="C1160" s="40"/>
      <c r="D1160" s="161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0"/>
      <c r="AR1160" s="44"/>
      <c r="AS1160" s="54"/>
      <c r="AT1160" s="44"/>
      <c r="AU1160" s="40"/>
      <c r="AV1160" s="36"/>
      <c r="AW1160" s="160"/>
      <c r="AX1160" s="167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45" customHeight="1">
      <c r="A1161" s="14"/>
      <c r="B1161" s="150"/>
      <c r="C1161" s="40"/>
      <c r="D1161" s="161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0"/>
      <c r="AR1161" s="44"/>
      <c r="AS1161" s="54"/>
      <c r="AT1161" s="44"/>
      <c r="AU1161" s="40"/>
      <c r="AV1161" s="36"/>
      <c r="AW1161" s="160"/>
      <c r="AX1161" s="167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45" customHeight="1">
      <c r="A1162" s="14"/>
      <c r="B1162" s="150"/>
      <c r="C1162" s="40"/>
      <c r="D1162" s="161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0"/>
      <c r="AR1162" s="44"/>
      <c r="AS1162" s="54"/>
      <c r="AT1162" s="44"/>
      <c r="AU1162" s="40"/>
      <c r="AV1162" s="36"/>
      <c r="AW1162" s="160"/>
      <c r="AX1162" s="167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45" customHeight="1">
      <c r="A1163" s="14"/>
      <c r="B1163" s="150"/>
      <c r="C1163" s="40"/>
      <c r="D1163" s="161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0"/>
      <c r="AR1163" s="44"/>
      <c r="AS1163" s="54"/>
      <c r="AT1163" s="44"/>
      <c r="AU1163" s="40"/>
      <c r="AV1163" s="36"/>
      <c r="AW1163" s="160"/>
      <c r="AX1163" s="167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45" customHeight="1">
      <c r="A1164" s="14"/>
      <c r="B1164" s="150"/>
      <c r="C1164" s="40"/>
      <c r="D1164" s="161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0"/>
      <c r="AR1164" s="44"/>
      <c r="AS1164" s="54"/>
      <c r="AT1164" s="44"/>
      <c r="AU1164" s="40"/>
      <c r="AV1164" s="36"/>
      <c r="AW1164" s="160"/>
      <c r="AX1164" s="167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45" customHeight="1">
      <c r="A1165" s="14"/>
      <c r="B1165" s="150"/>
      <c r="C1165" s="40"/>
      <c r="D1165" s="161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0"/>
      <c r="AR1165" s="44"/>
      <c r="AS1165" s="54"/>
      <c r="AT1165" s="44"/>
      <c r="AU1165" s="40"/>
      <c r="AV1165" s="36"/>
      <c r="AW1165" s="160"/>
      <c r="AX1165" s="167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45" customHeight="1">
      <c r="A1166" s="14"/>
      <c r="B1166" s="150"/>
      <c r="C1166" s="40"/>
      <c r="D1166" s="161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0"/>
      <c r="AR1166" s="44"/>
      <c r="AS1166" s="54"/>
      <c r="AT1166" s="44"/>
      <c r="AU1166" s="40"/>
      <c r="AV1166" s="36"/>
      <c r="AW1166" s="160"/>
      <c r="AX1166" s="167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45" customHeight="1">
      <c r="A1167" s="14"/>
      <c r="B1167" s="150"/>
      <c r="C1167" s="40"/>
      <c r="D1167" s="161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0"/>
      <c r="AR1167" s="44"/>
      <c r="AS1167" s="54"/>
      <c r="AT1167" s="44"/>
      <c r="AU1167" s="40"/>
      <c r="AV1167" s="36"/>
      <c r="AW1167" s="160"/>
      <c r="AX1167" s="167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45" customHeight="1">
      <c r="A1168" s="14"/>
      <c r="B1168" s="150"/>
      <c r="C1168" s="40"/>
      <c r="D1168" s="161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0"/>
      <c r="AR1168" s="44"/>
      <c r="AS1168" s="54"/>
      <c r="AT1168" s="44"/>
      <c r="AU1168" s="40"/>
      <c r="AV1168" s="36"/>
      <c r="AW1168" s="160"/>
      <c r="AX1168" s="167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45" customHeight="1">
      <c r="A1169" s="14"/>
      <c r="B1169" s="150"/>
      <c r="C1169" s="40"/>
      <c r="D1169" s="161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0"/>
      <c r="AR1169" s="44"/>
      <c r="AS1169" s="54"/>
      <c r="AT1169" s="44"/>
      <c r="AU1169" s="40"/>
      <c r="AV1169" s="36"/>
      <c r="AW1169" s="160"/>
      <c r="AX1169" s="167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45" customHeight="1">
      <c r="A1170" s="14"/>
      <c r="B1170" s="150"/>
      <c r="C1170" s="40"/>
      <c r="D1170" s="161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0"/>
      <c r="AR1170" s="44"/>
      <c r="AS1170" s="54"/>
      <c r="AT1170" s="44"/>
      <c r="AU1170" s="40"/>
      <c r="AV1170" s="36"/>
      <c r="AW1170" s="160"/>
      <c r="AX1170" s="167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45" customHeight="1">
      <c r="A1171" s="14"/>
      <c r="B1171" s="150"/>
      <c r="C1171" s="40"/>
      <c r="D1171" s="161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0"/>
      <c r="AR1171" s="44"/>
      <c r="AS1171" s="54"/>
      <c r="AT1171" s="44"/>
      <c r="AU1171" s="40"/>
      <c r="AV1171" s="36"/>
      <c r="AW1171" s="160"/>
      <c r="AX1171" s="167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45" customHeight="1">
      <c r="A1172" s="14"/>
      <c r="B1172" s="150"/>
      <c r="C1172" s="40"/>
      <c r="D1172" s="161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0"/>
      <c r="AR1172" s="44"/>
      <c r="AS1172" s="54"/>
      <c r="AT1172" s="44"/>
      <c r="AU1172" s="40"/>
      <c r="AV1172" s="36"/>
      <c r="AW1172" s="160"/>
      <c r="AX1172" s="167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45" customHeight="1">
      <c r="A1173" s="14"/>
      <c r="B1173" s="150"/>
      <c r="C1173" s="40"/>
      <c r="D1173" s="161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0"/>
      <c r="AR1173" s="44"/>
      <c r="AS1173" s="54"/>
      <c r="AT1173" s="44"/>
      <c r="AU1173" s="40"/>
      <c r="AV1173" s="36"/>
      <c r="AW1173" s="160"/>
      <c r="AX1173" s="167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45" customHeight="1">
      <c r="A1174" s="14"/>
      <c r="B1174" s="150"/>
      <c r="C1174" s="40"/>
      <c r="D1174" s="161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0"/>
      <c r="AR1174" s="44"/>
      <c r="AS1174" s="54"/>
      <c r="AT1174" s="44"/>
      <c r="AU1174" s="40"/>
      <c r="AV1174" s="36"/>
      <c r="AW1174" s="160"/>
      <c r="AX1174" s="167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45" customHeight="1">
      <c r="A1175" s="14"/>
      <c r="B1175" s="150"/>
      <c r="C1175" s="40"/>
      <c r="D1175" s="161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0"/>
      <c r="AR1175" s="44"/>
      <c r="AS1175" s="54"/>
      <c r="AT1175" s="44"/>
      <c r="AU1175" s="40"/>
      <c r="AV1175" s="36"/>
      <c r="AW1175" s="160"/>
      <c r="AX1175" s="167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45" customHeight="1">
      <c r="A1176" s="14"/>
      <c r="B1176" s="150"/>
      <c r="C1176" s="40"/>
      <c r="D1176" s="161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0"/>
      <c r="AR1176" s="44"/>
      <c r="AS1176" s="54"/>
      <c r="AT1176" s="44"/>
      <c r="AU1176" s="40"/>
      <c r="AV1176" s="36"/>
      <c r="AW1176" s="160"/>
      <c r="AX1176" s="167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45" customHeight="1">
      <c r="A1177" s="14"/>
      <c r="B1177" s="150"/>
      <c r="C1177" s="40"/>
      <c r="D1177" s="161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0"/>
      <c r="AR1177" s="44"/>
      <c r="AS1177" s="54"/>
      <c r="AT1177" s="44"/>
      <c r="AU1177" s="40"/>
      <c r="AV1177" s="36"/>
      <c r="AW1177" s="160"/>
      <c r="AX1177" s="167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45" customHeight="1">
      <c r="A1178" s="14"/>
      <c r="B1178" s="150"/>
      <c r="C1178" s="40"/>
      <c r="D1178" s="161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0"/>
      <c r="AR1178" s="44"/>
      <c r="AS1178" s="54"/>
      <c r="AT1178" s="44"/>
      <c r="AU1178" s="40"/>
      <c r="AV1178" s="36"/>
      <c r="AW1178" s="160"/>
      <c r="AX1178" s="167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45" customHeight="1">
      <c r="A1179" s="14"/>
      <c r="B1179" s="150"/>
      <c r="C1179" s="40"/>
      <c r="D1179" s="161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0"/>
      <c r="AR1179" s="44"/>
      <c r="AS1179" s="54"/>
      <c r="AT1179" s="44"/>
      <c r="AU1179" s="40"/>
      <c r="AV1179" s="36"/>
      <c r="AW1179" s="160"/>
      <c r="AX1179" s="167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45" customHeight="1">
      <c r="A1180" s="14"/>
      <c r="B1180" s="150"/>
      <c r="C1180" s="40"/>
      <c r="D1180" s="161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0"/>
      <c r="AR1180" s="44"/>
      <c r="AS1180" s="54"/>
      <c r="AT1180" s="44"/>
      <c r="AU1180" s="40"/>
      <c r="AV1180" s="36"/>
      <c r="AW1180" s="160"/>
      <c r="AX1180" s="167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45" customHeight="1">
      <c r="A1181" s="14"/>
      <c r="B1181" s="150"/>
      <c r="C1181" s="40"/>
      <c r="D1181" s="161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0"/>
      <c r="AR1181" s="44"/>
      <c r="AS1181" s="54"/>
      <c r="AT1181" s="44"/>
      <c r="AU1181" s="40"/>
      <c r="AV1181" s="36"/>
      <c r="AW1181" s="160"/>
      <c r="AX1181" s="167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45" customHeight="1">
      <c r="A1182" s="14"/>
      <c r="B1182" s="150"/>
      <c r="C1182" s="40"/>
      <c r="D1182" s="161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0"/>
      <c r="AR1182" s="44"/>
      <c r="AS1182" s="54"/>
      <c r="AT1182" s="44"/>
      <c r="AU1182" s="40"/>
      <c r="AV1182" s="36"/>
      <c r="AW1182" s="160"/>
      <c r="AX1182" s="167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45" customHeight="1">
      <c r="A1183" s="14"/>
      <c r="B1183" s="150"/>
      <c r="C1183" s="40"/>
      <c r="D1183" s="161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0"/>
      <c r="AR1183" s="44"/>
      <c r="AS1183" s="54"/>
      <c r="AT1183" s="44"/>
      <c r="AU1183" s="40"/>
      <c r="AV1183" s="36"/>
      <c r="AW1183" s="160"/>
      <c r="AX1183" s="167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45" customHeight="1">
      <c r="A1184" s="14"/>
      <c r="B1184" s="150"/>
      <c r="C1184" s="40"/>
      <c r="D1184" s="161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0"/>
      <c r="AR1184" s="44"/>
      <c r="AS1184" s="54"/>
      <c r="AT1184" s="44"/>
      <c r="AU1184" s="40"/>
      <c r="AV1184" s="36"/>
      <c r="AW1184" s="160"/>
      <c r="AX1184" s="167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45" customHeight="1">
      <c r="A1185" s="14"/>
      <c r="B1185" s="150"/>
      <c r="C1185" s="40"/>
      <c r="D1185" s="161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0"/>
      <c r="AR1185" s="44"/>
      <c r="AS1185" s="54"/>
      <c r="AT1185" s="44"/>
      <c r="AU1185" s="40"/>
      <c r="AV1185" s="36"/>
      <c r="AW1185" s="160"/>
      <c r="AX1185" s="167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45" customHeight="1">
      <c r="A1186" s="14"/>
      <c r="B1186" s="150"/>
      <c r="C1186" s="40"/>
      <c r="D1186" s="161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0"/>
      <c r="AR1186" s="44"/>
      <c r="AS1186" s="54"/>
      <c r="AT1186" s="44"/>
      <c r="AU1186" s="40"/>
      <c r="AV1186" s="36"/>
      <c r="AW1186" s="160"/>
      <c r="AX1186" s="167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45" customHeight="1">
      <c r="A1187" s="14"/>
      <c r="B1187" s="150"/>
      <c r="C1187" s="40"/>
      <c r="D1187" s="161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0"/>
      <c r="AR1187" s="44"/>
      <c r="AS1187" s="54"/>
      <c r="AT1187" s="44"/>
      <c r="AU1187" s="40"/>
      <c r="AV1187" s="36"/>
      <c r="AW1187" s="160"/>
      <c r="AX1187" s="167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45" customHeight="1">
      <c r="A1188" s="14"/>
      <c r="B1188" s="150"/>
      <c r="C1188" s="40"/>
      <c r="D1188" s="161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0"/>
      <c r="AR1188" s="44"/>
      <c r="AS1188" s="54"/>
      <c r="AT1188" s="44"/>
      <c r="AU1188" s="40"/>
      <c r="AV1188" s="36"/>
      <c r="AW1188" s="160"/>
      <c r="AX1188" s="167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45" customHeight="1">
      <c r="A1189" s="14"/>
      <c r="B1189" s="150"/>
      <c r="C1189" s="40"/>
      <c r="D1189" s="161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0"/>
      <c r="AR1189" s="44"/>
      <c r="AS1189" s="54"/>
      <c r="AT1189" s="44"/>
      <c r="AU1189" s="40"/>
      <c r="AV1189" s="36"/>
      <c r="AW1189" s="160"/>
      <c r="AX1189" s="167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45" customHeight="1">
      <c r="A1190" s="14"/>
      <c r="B1190" s="150"/>
      <c r="C1190" s="40"/>
      <c r="D1190" s="161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0"/>
      <c r="AR1190" s="44"/>
      <c r="AS1190" s="54"/>
      <c r="AT1190" s="44"/>
      <c r="AU1190" s="40"/>
      <c r="AV1190" s="36"/>
      <c r="AW1190" s="160"/>
      <c r="AX1190" s="167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45" customHeight="1">
      <c r="A1191" s="14"/>
      <c r="B1191" s="150"/>
      <c r="C1191" s="40"/>
      <c r="D1191" s="161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0"/>
      <c r="AR1191" s="44"/>
      <c r="AS1191" s="54"/>
      <c r="AT1191" s="44"/>
      <c r="AU1191" s="40"/>
      <c r="AV1191" s="36"/>
      <c r="AW1191" s="160"/>
      <c r="AX1191" s="167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45" customHeight="1">
      <c r="A1192" s="14"/>
      <c r="B1192" s="150"/>
      <c r="C1192" s="40"/>
      <c r="D1192" s="161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0"/>
      <c r="AR1192" s="44"/>
      <c r="AS1192" s="54"/>
      <c r="AT1192" s="44"/>
      <c r="AU1192" s="40"/>
      <c r="AV1192" s="36"/>
      <c r="AW1192" s="160"/>
      <c r="AX1192" s="167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45" customHeight="1">
      <c r="A1193" s="14"/>
      <c r="B1193" s="150"/>
      <c r="C1193" s="40"/>
      <c r="D1193" s="161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0"/>
      <c r="AR1193" s="44"/>
      <c r="AS1193" s="54"/>
      <c r="AT1193" s="44"/>
      <c r="AU1193" s="40"/>
      <c r="AV1193" s="36"/>
      <c r="AW1193" s="160"/>
      <c r="AX1193" s="167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45" customHeight="1">
      <c r="A1194" s="14"/>
      <c r="B1194" s="150"/>
      <c r="C1194" s="40"/>
      <c r="D1194" s="161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0"/>
      <c r="AR1194" s="44"/>
      <c r="AS1194" s="54"/>
      <c r="AT1194" s="44"/>
      <c r="AU1194" s="40"/>
      <c r="AV1194" s="36"/>
      <c r="AW1194" s="160"/>
      <c r="AX1194" s="167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45" customHeight="1">
      <c r="A1195" s="14"/>
      <c r="B1195" s="150"/>
      <c r="C1195" s="40"/>
      <c r="D1195" s="161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0"/>
      <c r="AR1195" s="44"/>
      <c r="AS1195" s="54"/>
      <c r="AT1195" s="44"/>
      <c r="AU1195" s="40"/>
      <c r="AV1195" s="36"/>
      <c r="AW1195" s="160"/>
      <c r="AX1195" s="167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45" customHeight="1">
      <c r="A1196" s="14"/>
      <c r="B1196" s="150"/>
      <c r="C1196" s="40"/>
      <c r="D1196" s="161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0"/>
      <c r="AR1196" s="44"/>
      <c r="AS1196" s="54"/>
      <c r="AT1196" s="44"/>
      <c r="AU1196" s="40"/>
      <c r="AV1196" s="36"/>
      <c r="AW1196" s="160"/>
      <c r="AX1196" s="167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45" customHeight="1">
      <c r="A1197" s="14"/>
      <c r="B1197" s="150"/>
      <c r="C1197" s="40"/>
      <c r="D1197" s="161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0"/>
      <c r="AR1197" s="44"/>
      <c r="AS1197" s="54"/>
      <c r="AT1197" s="44"/>
      <c r="AU1197" s="40"/>
      <c r="AV1197" s="36"/>
      <c r="AW1197" s="160"/>
      <c r="AX1197" s="167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45" customHeight="1">
      <c r="A1198" s="14"/>
      <c r="B1198" s="150"/>
      <c r="C1198" s="40"/>
      <c r="D1198" s="161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0"/>
      <c r="AR1198" s="44"/>
      <c r="AS1198" s="54"/>
      <c r="AT1198" s="44"/>
      <c r="AU1198" s="40"/>
      <c r="AV1198" s="36"/>
      <c r="AW1198" s="160"/>
      <c r="AX1198" s="167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45" customHeight="1">
      <c r="A1199" s="14"/>
      <c r="B1199" s="150"/>
      <c r="C1199" s="40"/>
      <c r="D1199" s="161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0"/>
      <c r="AR1199" s="44"/>
      <c r="AS1199" s="54"/>
      <c r="AT1199" s="44"/>
      <c r="AU1199" s="40"/>
      <c r="AV1199" s="36"/>
      <c r="AW1199" s="160"/>
      <c r="AX1199" s="167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45" customHeight="1">
      <c r="A1200" s="14"/>
      <c r="B1200" s="150"/>
      <c r="C1200" s="40"/>
      <c r="D1200" s="161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0"/>
      <c r="AR1200" s="44"/>
      <c r="AS1200" s="54"/>
      <c r="AT1200" s="44"/>
      <c r="AU1200" s="40"/>
      <c r="AV1200" s="36"/>
      <c r="AW1200" s="160"/>
      <c r="AX1200" s="167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45" customHeight="1">
      <c r="A1201" s="14"/>
      <c r="B1201" s="150"/>
      <c r="C1201" s="40"/>
      <c r="D1201" s="161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0"/>
      <c r="AR1201" s="44"/>
      <c r="AS1201" s="54"/>
      <c r="AT1201" s="44"/>
      <c r="AU1201" s="40"/>
      <c r="AV1201" s="36"/>
      <c r="AW1201" s="160"/>
      <c r="AX1201" s="167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45" customHeight="1">
      <c r="A1202" s="14"/>
      <c r="B1202" s="150"/>
      <c r="C1202" s="40"/>
      <c r="D1202" s="161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0"/>
      <c r="AR1202" s="44"/>
      <c r="AS1202" s="54"/>
      <c r="AT1202" s="44"/>
      <c r="AU1202" s="40"/>
      <c r="AV1202" s="36"/>
      <c r="AW1202" s="160"/>
      <c r="AX1202" s="167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45" customHeight="1">
      <c r="A1203" s="14"/>
      <c r="B1203" s="150"/>
      <c r="C1203" s="40"/>
      <c r="D1203" s="161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0"/>
      <c r="AR1203" s="44"/>
      <c r="AS1203" s="54"/>
      <c r="AT1203" s="44"/>
      <c r="AU1203" s="40"/>
      <c r="AV1203" s="36"/>
      <c r="AW1203" s="160"/>
      <c r="AX1203" s="167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45" customHeight="1">
      <c r="A1204" s="14"/>
      <c r="B1204" s="150"/>
      <c r="C1204" s="40"/>
      <c r="D1204" s="161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0"/>
      <c r="AR1204" s="44"/>
      <c r="AS1204" s="54"/>
      <c r="AT1204" s="44"/>
      <c r="AU1204" s="40"/>
      <c r="AV1204" s="36"/>
      <c r="AW1204" s="160"/>
      <c r="AX1204" s="167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45" customHeight="1">
      <c r="A1205" s="14"/>
      <c r="B1205" s="150"/>
      <c r="C1205" s="40"/>
      <c r="D1205" s="161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0"/>
      <c r="AR1205" s="44"/>
      <c r="AS1205" s="54"/>
      <c r="AT1205" s="44"/>
      <c r="AU1205" s="40"/>
      <c r="AV1205" s="36"/>
      <c r="AW1205" s="160"/>
      <c r="AX1205" s="167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45" customHeight="1">
      <c r="A1206" s="14"/>
      <c r="B1206" s="150"/>
      <c r="C1206" s="40"/>
      <c r="D1206" s="161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0"/>
      <c r="AR1206" s="44"/>
      <c r="AS1206" s="54"/>
      <c r="AT1206" s="44"/>
      <c r="AU1206" s="40"/>
      <c r="AV1206" s="36"/>
      <c r="AW1206" s="160"/>
      <c r="AX1206" s="167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45" customHeight="1">
      <c r="A1207" s="14"/>
      <c r="B1207" s="150"/>
      <c r="C1207" s="40"/>
      <c r="D1207" s="161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0"/>
      <c r="AR1207" s="44"/>
      <c r="AS1207" s="54"/>
      <c r="AT1207" s="44"/>
      <c r="AU1207" s="40"/>
      <c r="AV1207" s="36"/>
      <c r="AW1207" s="160"/>
      <c r="AX1207" s="167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45" customHeight="1">
      <c r="A1208" s="14"/>
      <c r="B1208" s="150"/>
      <c r="C1208" s="40"/>
      <c r="D1208" s="161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0"/>
      <c r="AR1208" s="44"/>
      <c r="AS1208" s="54"/>
      <c r="AT1208" s="44"/>
      <c r="AU1208" s="40"/>
      <c r="AV1208" s="36"/>
      <c r="AW1208" s="160"/>
      <c r="AX1208" s="167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45" customHeight="1">
      <c r="A1209" s="14"/>
      <c r="B1209" s="150"/>
      <c r="C1209" s="40"/>
      <c r="D1209" s="161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0"/>
      <c r="AR1209" s="44"/>
      <c r="AS1209" s="54"/>
      <c r="AT1209" s="44"/>
      <c r="AU1209" s="40"/>
      <c r="AV1209" s="36"/>
      <c r="AW1209" s="160"/>
      <c r="AX1209" s="167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45" customHeight="1">
      <c r="A1210" s="14"/>
      <c r="B1210" s="150"/>
      <c r="C1210" s="40"/>
      <c r="D1210" s="161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0"/>
      <c r="AR1210" s="44"/>
      <c r="AS1210" s="54"/>
      <c r="AT1210" s="44"/>
      <c r="AU1210" s="40"/>
      <c r="AV1210" s="36"/>
      <c r="AW1210" s="160"/>
      <c r="AX1210" s="167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45" customHeight="1">
      <c r="A1211" s="14"/>
      <c r="B1211" s="150"/>
      <c r="C1211" s="40"/>
      <c r="D1211" s="161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0"/>
      <c r="AR1211" s="44"/>
      <c r="AS1211" s="54"/>
      <c r="AT1211" s="44"/>
      <c r="AU1211" s="40"/>
      <c r="AV1211" s="36"/>
      <c r="AW1211" s="160"/>
      <c r="AX1211" s="167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45" customHeight="1">
      <c r="A1212" s="14"/>
      <c r="B1212" s="150"/>
      <c r="C1212" s="40"/>
      <c r="D1212" s="161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0"/>
      <c r="AR1212" s="44"/>
      <c r="AS1212" s="54"/>
      <c r="AT1212" s="44"/>
      <c r="AU1212" s="40"/>
      <c r="AV1212" s="36"/>
      <c r="AW1212" s="160"/>
      <c r="AX1212" s="167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45" customHeight="1">
      <c r="A1213" s="14"/>
      <c r="B1213" s="150"/>
      <c r="C1213" s="40"/>
      <c r="D1213" s="161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0"/>
      <c r="AR1213" s="44"/>
      <c r="AS1213" s="54"/>
      <c r="AT1213" s="44"/>
      <c r="AU1213" s="40"/>
      <c r="AV1213" s="36"/>
      <c r="AW1213" s="160"/>
      <c r="AX1213" s="167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45" customHeight="1">
      <c r="A1214" s="14"/>
      <c r="B1214" s="150"/>
      <c r="C1214" s="40"/>
      <c r="D1214" s="161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0"/>
      <c r="AR1214" s="44"/>
      <c r="AS1214" s="54"/>
      <c r="AT1214" s="44"/>
      <c r="AU1214" s="40"/>
      <c r="AV1214" s="36"/>
      <c r="AW1214" s="160"/>
      <c r="AX1214" s="167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45" customHeight="1">
      <c r="A1215" s="14"/>
      <c r="B1215" s="150"/>
      <c r="C1215" s="40"/>
      <c r="D1215" s="161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0"/>
      <c r="AR1215" s="44"/>
      <c r="AS1215" s="54"/>
      <c r="AT1215" s="44"/>
      <c r="AU1215" s="40"/>
      <c r="AV1215" s="36"/>
      <c r="AW1215" s="160"/>
      <c r="AX1215" s="167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45" customHeight="1">
      <c r="A1216" s="14"/>
      <c r="B1216" s="150"/>
      <c r="C1216" s="40"/>
      <c r="D1216" s="161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0"/>
      <c r="AR1216" s="44"/>
      <c r="AS1216" s="54"/>
      <c r="AT1216" s="44"/>
      <c r="AU1216" s="40"/>
      <c r="AV1216" s="36"/>
      <c r="AW1216" s="160"/>
      <c r="AX1216" s="167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45" customHeight="1">
      <c r="A1217" s="14"/>
      <c r="B1217" s="150"/>
      <c r="C1217" s="40"/>
      <c r="D1217" s="161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0"/>
      <c r="AR1217" s="44"/>
      <c r="AS1217" s="54"/>
      <c r="AT1217" s="44"/>
      <c r="AU1217" s="40"/>
      <c r="AV1217" s="36"/>
      <c r="AW1217" s="160"/>
      <c r="AX1217" s="167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45" customHeight="1">
      <c r="A1218" s="14"/>
      <c r="B1218" s="150"/>
      <c r="C1218" s="40"/>
      <c r="D1218" s="161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0"/>
      <c r="AR1218" s="44"/>
      <c r="AS1218" s="54"/>
      <c r="AT1218" s="44"/>
      <c r="AU1218" s="40"/>
      <c r="AV1218" s="36"/>
      <c r="AW1218" s="160"/>
      <c r="AX1218" s="167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45" customHeight="1">
      <c r="A1219" s="14"/>
      <c r="B1219" s="150"/>
      <c r="C1219" s="40"/>
      <c r="D1219" s="161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0"/>
      <c r="AR1219" s="44"/>
      <c r="AS1219" s="54"/>
      <c r="AT1219" s="44"/>
      <c r="AU1219" s="40"/>
      <c r="AV1219" s="36"/>
      <c r="AW1219" s="160"/>
      <c r="AX1219" s="167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45" customHeight="1">
      <c r="A1220" s="14"/>
      <c r="B1220" s="150"/>
      <c r="C1220" s="40"/>
      <c r="D1220" s="161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0"/>
      <c r="AR1220" s="44"/>
      <c r="AS1220" s="54"/>
      <c r="AT1220" s="44"/>
      <c r="AU1220" s="40"/>
      <c r="AV1220" s="36"/>
      <c r="AW1220" s="160"/>
      <c r="AX1220" s="167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45" customHeight="1">
      <c r="A1221" s="14"/>
      <c r="B1221" s="150"/>
      <c r="C1221" s="40"/>
      <c r="D1221" s="161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0"/>
      <c r="AR1221" s="44"/>
      <c r="AS1221" s="54"/>
      <c r="AT1221" s="44"/>
      <c r="AU1221" s="40"/>
      <c r="AV1221" s="36"/>
      <c r="AW1221" s="160"/>
      <c r="AX1221" s="167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45" customHeight="1">
      <c r="A1222" s="14"/>
      <c r="B1222" s="150"/>
      <c r="C1222" s="40"/>
      <c r="D1222" s="161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0"/>
      <c r="AR1222" s="44"/>
      <c r="AS1222" s="54"/>
      <c r="AT1222" s="44"/>
      <c r="AU1222" s="40"/>
      <c r="AV1222" s="36"/>
      <c r="AW1222" s="160"/>
      <c r="AX1222" s="167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45" customHeight="1">
      <c r="A1223" s="14"/>
      <c r="B1223" s="150"/>
      <c r="C1223" s="40"/>
      <c r="D1223" s="161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0"/>
      <c r="AR1223" s="44"/>
      <c r="AS1223" s="54"/>
      <c r="AT1223" s="44"/>
      <c r="AU1223" s="40"/>
      <c r="AV1223" s="36"/>
      <c r="AW1223" s="160"/>
      <c r="AX1223" s="167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45" customHeight="1">
      <c r="A1224" s="14"/>
      <c r="B1224" s="150"/>
      <c r="C1224" s="40"/>
      <c r="D1224" s="161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0"/>
      <c r="AR1224" s="44"/>
      <c r="AS1224" s="54"/>
      <c r="AT1224" s="44"/>
      <c r="AU1224" s="40"/>
      <c r="AV1224" s="36"/>
      <c r="AW1224" s="160"/>
      <c r="AX1224" s="167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45" customHeight="1">
      <c r="A1225" s="14"/>
      <c r="B1225" s="150"/>
      <c r="C1225" s="40"/>
      <c r="D1225" s="161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0"/>
      <c r="AR1225" s="44"/>
      <c r="AS1225" s="54"/>
      <c r="AT1225" s="44"/>
      <c r="AU1225" s="40"/>
      <c r="AV1225" s="36"/>
      <c r="AW1225" s="160"/>
      <c r="AX1225" s="167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45" customHeight="1">
      <c r="A1226" s="14"/>
      <c r="B1226" s="150"/>
      <c r="C1226" s="40"/>
      <c r="D1226" s="161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0"/>
      <c r="AR1226" s="44"/>
      <c r="AS1226" s="54"/>
      <c r="AT1226" s="44"/>
      <c r="AU1226" s="40"/>
      <c r="AV1226" s="36"/>
      <c r="AW1226" s="160"/>
      <c r="AX1226" s="167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45" customHeight="1">
      <c r="A1227" s="14"/>
      <c r="B1227" s="150"/>
      <c r="C1227" s="40"/>
      <c r="D1227" s="161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0"/>
      <c r="AR1227" s="44"/>
      <c r="AS1227" s="54"/>
      <c r="AT1227" s="44"/>
      <c r="AU1227" s="40"/>
      <c r="AV1227" s="36"/>
      <c r="AW1227" s="160"/>
      <c r="AX1227" s="167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45" customHeight="1">
      <c r="A1228" s="14"/>
      <c r="B1228" s="150"/>
      <c r="C1228" s="40"/>
      <c r="D1228" s="161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0"/>
      <c r="AR1228" s="44"/>
      <c r="AS1228" s="54"/>
      <c r="AT1228" s="44"/>
      <c r="AU1228" s="40"/>
      <c r="AV1228" s="36"/>
      <c r="AW1228" s="160"/>
      <c r="AX1228" s="167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45" customHeight="1">
      <c r="A1229" s="14"/>
      <c r="B1229" s="150"/>
      <c r="C1229" s="40"/>
      <c r="D1229" s="161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0"/>
      <c r="AR1229" s="44"/>
      <c r="AS1229" s="54"/>
      <c r="AT1229" s="44"/>
      <c r="AU1229" s="40"/>
      <c r="AV1229" s="36"/>
      <c r="AW1229" s="160"/>
      <c r="AX1229" s="167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45" customHeight="1">
      <c r="A1230" s="14"/>
      <c r="B1230" s="150"/>
      <c r="C1230" s="40"/>
      <c r="D1230" s="161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0"/>
      <c r="AR1230" s="44"/>
      <c r="AS1230" s="54"/>
      <c r="AT1230" s="44"/>
      <c r="AU1230" s="40"/>
      <c r="AV1230" s="36"/>
      <c r="AW1230" s="160"/>
      <c r="AX1230" s="167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45" customHeight="1">
      <c r="A1231" s="14"/>
      <c r="B1231" s="150"/>
      <c r="C1231" s="40"/>
      <c r="D1231" s="161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0"/>
      <c r="AR1231" s="44"/>
      <c r="AS1231" s="54"/>
      <c r="AT1231" s="44"/>
      <c r="AU1231" s="40"/>
      <c r="AV1231" s="36"/>
      <c r="AW1231" s="160"/>
      <c r="AX1231" s="167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45" customHeight="1">
      <c r="A1232" s="14"/>
      <c r="B1232" s="150"/>
      <c r="C1232" s="40"/>
      <c r="D1232" s="161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0"/>
      <c r="AR1232" s="44"/>
      <c r="AS1232" s="54"/>
      <c r="AT1232" s="44"/>
      <c r="AU1232" s="40"/>
      <c r="AV1232" s="36"/>
      <c r="AW1232" s="160"/>
      <c r="AX1232" s="167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45" customHeight="1">
      <c r="A1233" s="14"/>
      <c r="B1233" s="150"/>
      <c r="C1233" s="40"/>
      <c r="D1233" s="161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0"/>
      <c r="AR1233" s="44"/>
      <c r="AS1233" s="54"/>
      <c r="AT1233" s="44"/>
      <c r="AU1233" s="40"/>
      <c r="AV1233" s="36"/>
      <c r="AW1233" s="160"/>
      <c r="AX1233" s="167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45" customHeight="1">
      <c r="A1234" s="14"/>
      <c r="B1234" s="150"/>
      <c r="C1234" s="40"/>
      <c r="D1234" s="161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0"/>
      <c r="AR1234" s="44"/>
      <c r="AS1234" s="54"/>
      <c r="AT1234" s="44"/>
      <c r="AU1234" s="40"/>
      <c r="AV1234" s="36"/>
      <c r="AW1234" s="160"/>
      <c r="AX1234" s="167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45" customHeight="1">
      <c r="A1235" s="14"/>
      <c r="B1235" s="150"/>
      <c r="C1235" s="40"/>
      <c r="D1235" s="161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0"/>
      <c r="AR1235" s="44"/>
      <c r="AS1235" s="54"/>
      <c r="AT1235" s="44"/>
      <c r="AU1235" s="40"/>
      <c r="AV1235" s="36"/>
      <c r="AW1235" s="160"/>
      <c r="AX1235" s="167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45" customHeight="1">
      <c r="A1236" s="14"/>
      <c r="B1236" s="150"/>
      <c r="C1236" s="40"/>
      <c r="D1236" s="161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0"/>
      <c r="AR1236" s="44"/>
      <c r="AS1236" s="54"/>
      <c r="AT1236" s="44"/>
      <c r="AU1236" s="40"/>
      <c r="AV1236" s="36"/>
      <c r="AW1236" s="160"/>
      <c r="AX1236" s="167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45" customHeight="1">
      <c r="A1237" s="14"/>
      <c r="B1237" s="150"/>
      <c r="C1237" s="40"/>
      <c r="D1237" s="161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0"/>
      <c r="AR1237" s="44"/>
      <c r="AS1237" s="54"/>
      <c r="AT1237" s="44"/>
      <c r="AU1237" s="40"/>
      <c r="AV1237" s="36"/>
      <c r="AW1237" s="160"/>
      <c r="AX1237" s="167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45" customHeight="1">
      <c r="A1238" s="14"/>
      <c r="B1238" s="150"/>
      <c r="C1238" s="40"/>
      <c r="D1238" s="161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0"/>
      <c r="AR1238" s="44"/>
      <c r="AS1238" s="54"/>
      <c r="AT1238" s="44"/>
      <c r="AU1238" s="40"/>
      <c r="AV1238" s="36"/>
      <c r="AW1238" s="160"/>
      <c r="AX1238" s="167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45" customHeight="1">
      <c r="A1239" s="14"/>
      <c r="B1239" s="150"/>
      <c r="C1239" s="40"/>
      <c r="D1239" s="161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0"/>
      <c r="AR1239" s="44"/>
      <c r="AS1239" s="54"/>
      <c r="AT1239" s="44"/>
      <c r="AU1239" s="40"/>
      <c r="AV1239" s="36"/>
      <c r="AW1239" s="160"/>
      <c r="AX1239" s="167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45" customHeight="1">
      <c r="A1240" s="14"/>
      <c r="B1240" s="150"/>
      <c r="C1240" s="40"/>
      <c r="D1240" s="161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0"/>
      <c r="AR1240" s="44"/>
      <c r="AS1240" s="54"/>
      <c r="AT1240" s="44"/>
      <c r="AU1240" s="40"/>
      <c r="AV1240" s="36"/>
      <c r="AW1240" s="160"/>
      <c r="AX1240" s="167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45" customHeight="1">
      <c r="A1241" s="14"/>
      <c r="B1241" s="150"/>
      <c r="C1241" s="40"/>
      <c r="D1241" s="161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0"/>
      <c r="AR1241" s="44"/>
      <c r="AS1241" s="54"/>
      <c r="AT1241" s="44"/>
      <c r="AU1241" s="40"/>
      <c r="AV1241" s="36"/>
      <c r="AW1241" s="160"/>
      <c r="AX1241" s="167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45" customHeight="1">
      <c r="A1242" s="14"/>
      <c r="B1242" s="150"/>
      <c r="C1242" s="40"/>
      <c r="D1242" s="161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0"/>
      <c r="AR1242" s="44"/>
      <c r="AS1242" s="54"/>
      <c r="AT1242" s="44"/>
      <c r="AU1242" s="40"/>
      <c r="AV1242" s="36"/>
      <c r="AW1242" s="160"/>
      <c r="AX1242" s="167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45" customHeight="1">
      <c r="A1243" s="14"/>
      <c r="B1243" s="150"/>
      <c r="C1243" s="40"/>
      <c r="D1243" s="161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0"/>
      <c r="AR1243" s="44"/>
      <c r="AS1243" s="54"/>
      <c r="AT1243" s="44"/>
      <c r="AU1243" s="40"/>
      <c r="AV1243" s="36"/>
      <c r="AW1243" s="160"/>
      <c r="AX1243" s="167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45" customHeight="1">
      <c r="A1244" s="14"/>
      <c r="B1244" s="150"/>
      <c r="C1244" s="40"/>
      <c r="D1244" s="161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0"/>
      <c r="AR1244" s="44"/>
      <c r="AS1244" s="54"/>
      <c r="AT1244" s="44"/>
      <c r="AU1244" s="40"/>
      <c r="AV1244" s="36"/>
      <c r="AW1244" s="160"/>
      <c r="AX1244" s="167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45" customHeight="1">
      <c r="A1245" s="14"/>
      <c r="B1245" s="150"/>
      <c r="C1245" s="40"/>
      <c r="D1245" s="161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0"/>
      <c r="AR1245" s="44"/>
      <c r="AS1245" s="54"/>
      <c r="AT1245" s="44"/>
      <c r="AU1245" s="40"/>
      <c r="AV1245" s="36"/>
      <c r="AW1245" s="160"/>
      <c r="AX1245" s="167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45" customHeight="1">
      <c r="A1246" s="14"/>
      <c r="B1246" s="150"/>
      <c r="C1246" s="40"/>
      <c r="D1246" s="161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0"/>
      <c r="AR1246" s="44"/>
      <c r="AS1246" s="54"/>
      <c r="AT1246" s="44"/>
      <c r="AU1246" s="40"/>
      <c r="AV1246" s="36"/>
      <c r="AW1246" s="160"/>
      <c r="AX1246" s="167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45" customHeight="1">
      <c r="A1247" s="14"/>
      <c r="B1247" s="150"/>
      <c r="C1247" s="40"/>
      <c r="D1247" s="161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0"/>
      <c r="AR1247" s="44"/>
      <c r="AS1247" s="54"/>
      <c r="AT1247" s="44"/>
      <c r="AU1247" s="40"/>
      <c r="AV1247" s="36"/>
      <c r="AW1247" s="160"/>
      <c r="AX1247" s="167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45" customHeight="1">
      <c r="A1248" s="14"/>
      <c r="B1248" s="150"/>
      <c r="C1248" s="40"/>
      <c r="D1248" s="161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0"/>
      <c r="AR1248" s="44"/>
      <c r="AS1248" s="54"/>
      <c r="AT1248" s="44"/>
      <c r="AU1248" s="40"/>
      <c r="AV1248" s="36"/>
      <c r="AW1248" s="160"/>
      <c r="AX1248" s="167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45" customHeight="1">
      <c r="A1249" s="14"/>
      <c r="B1249" s="150"/>
      <c r="C1249" s="40"/>
      <c r="D1249" s="161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0"/>
      <c r="AR1249" s="44"/>
      <c r="AS1249" s="54"/>
      <c r="AT1249" s="44"/>
      <c r="AU1249" s="40"/>
      <c r="AV1249" s="36"/>
      <c r="AW1249" s="160"/>
      <c r="AX1249" s="167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45" customHeight="1">
      <c r="A1250" s="14"/>
      <c r="B1250" s="150"/>
      <c r="C1250" s="40"/>
      <c r="D1250" s="161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0"/>
      <c r="AR1250" s="44"/>
      <c r="AS1250" s="54"/>
      <c r="AT1250" s="44"/>
      <c r="AU1250" s="40"/>
      <c r="AV1250" s="36"/>
      <c r="AW1250" s="160"/>
      <c r="AX1250" s="167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45" customHeight="1">
      <c r="A1251" s="14"/>
      <c r="B1251" s="150"/>
      <c r="C1251" s="40"/>
      <c r="D1251" s="161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0"/>
      <c r="AR1251" s="44"/>
      <c r="AS1251" s="54"/>
      <c r="AT1251" s="44"/>
      <c r="AU1251" s="40"/>
      <c r="AV1251" s="36"/>
      <c r="AW1251" s="160"/>
      <c r="AX1251" s="167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45" customHeight="1">
      <c r="A1252" s="14"/>
      <c r="B1252" s="150"/>
      <c r="C1252" s="40"/>
      <c r="D1252" s="161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0"/>
      <c r="AR1252" s="44"/>
      <c r="AS1252" s="54"/>
      <c r="AT1252" s="44"/>
      <c r="AU1252" s="40"/>
      <c r="AV1252" s="36"/>
      <c r="AW1252" s="160"/>
      <c r="AX1252" s="167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45" customHeight="1">
      <c r="A1253" s="14"/>
      <c r="B1253" s="150"/>
      <c r="C1253" s="40"/>
      <c r="D1253" s="161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0"/>
      <c r="AR1253" s="44"/>
      <c r="AS1253" s="54"/>
      <c r="AT1253" s="44"/>
      <c r="AU1253" s="40"/>
      <c r="AV1253" s="36"/>
      <c r="AW1253" s="160"/>
      <c r="AX1253" s="167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45" customHeight="1">
      <c r="A1254" s="14"/>
      <c r="B1254" s="150"/>
      <c r="C1254" s="40"/>
      <c r="D1254" s="161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0"/>
      <c r="AR1254" s="44"/>
      <c r="AS1254" s="54"/>
      <c r="AT1254" s="44"/>
      <c r="AU1254" s="40"/>
      <c r="AV1254" s="36"/>
      <c r="AW1254" s="160"/>
      <c r="AX1254" s="167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45" customHeight="1">
      <c r="A1255" s="14"/>
      <c r="B1255" s="150"/>
      <c r="C1255" s="40"/>
      <c r="D1255" s="161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0"/>
      <c r="AR1255" s="44"/>
      <c r="AS1255" s="54"/>
      <c r="AT1255" s="44"/>
      <c r="AU1255" s="40"/>
      <c r="AV1255" s="36"/>
      <c r="AW1255" s="160"/>
      <c r="AX1255" s="167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45" customHeight="1">
      <c r="A1256" s="14"/>
      <c r="B1256" s="150"/>
      <c r="C1256" s="40"/>
      <c r="D1256" s="161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0"/>
      <c r="AR1256" s="44"/>
      <c r="AS1256" s="54"/>
      <c r="AT1256" s="44"/>
      <c r="AU1256" s="40"/>
      <c r="AV1256" s="36"/>
      <c r="AW1256" s="160"/>
      <c r="AX1256" s="167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45" customHeight="1">
      <c r="A1257" s="14"/>
      <c r="B1257" s="150"/>
      <c r="C1257" s="40"/>
      <c r="D1257" s="161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0"/>
      <c r="AR1257" s="44"/>
      <c r="AS1257" s="54"/>
      <c r="AT1257" s="44"/>
      <c r="AU1257" s="40"/>
      <c r="AV1257" s="36"/>
      <c r="AW1257" s="160"/>
      <c r="AX1257" s="167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45" customHeight="1">
      <c r="A1258" s="14"/>
      <c r="B1258" s="150"/>
      <c r="C1258" s="40"/>
      <c r="D1258" s="161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0"/>
      <c r="AR1258" s="44"/>
      <c r="AS1258" s="54"/>
      <c r="AT1258" s="44"/>
      <c r="AU1258" s="40"/>
      <c r="AV1258" s="36"/>
      <c r="AW1258" s="160"/>
      <c r="AX1258" s="167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45" customHeight="1">
      <c r="A1259" s="14"/>
      <c r="B1259" s="150"/>
      <c r="C1259" s="40"/>
      <c r="D1259" s="161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0"/>
      <c r="AR1259" s="44"/>
      <c r="AS1259" s="54"/>
      <c r="AT1259" s="44"/>
      <c r="AU1259" s="40"/>
      <c r="AV1259" s="36"/>
      <c r="AW1259" s="160"/>
      <c r="AX1259" s="167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45" customHeight="1">
      <c r="A1260" s="14"/>
      <c r="B1260" s="150"/>
      <c r="C1260" s="40"/>
      <c r="D1260" s="161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0"/>
      <c r="AR1260" s="44"/>
      <c r="AS1260" s="54"/>
      <c r="AT1260" s="44"/>
      <c r="AU1260" s="40"/>
      <c r="AV1260" s="36"/>
      <c r="AW1260" s="160"/>
      <c r="AX1260" s="167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45" customHeight="1">
      <c r="A1261" s="14"/>
      <c r="B1261" s="150"/>
      <c r="C1261" s="40"/>
      <c r="D1261" s="161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0"/>
      <c r="AR1261" s="44"/>
      <c r="AS1261" s="54"/>
      <c r="AT1261" s="44"/>
      <c r="AU1261" s="40"/>
      <c r="AV1261" s="36"/>
      <c r="AW1261" s="160"/>
      <c r="AX1261" s="167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45" customHeight="1">
      <c r="A1262" s="14"/>
      <c r="B1262" s="150"/>
      <c r="C1262" s="40"/>
      <c r="D1262" s="161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0"/>
      <c r="AR1262" s="44"/>
      <c r="AS1262" s="54"/>
      <c r="AT1262" s="44"/>
      <c r="AU1262" s="40"/>
      <c r="AV1262" s="36"/>
      <c r="AW1262" s="160"/>
      <c r="AX1262" s="167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45" customHeight="1">
      <c r="A1263" s="14"/>
      <c r="B1263" s="150"/>
      <c r="C1263" s="40"/>
      <c r="D1263" s="161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0"/>
      <c r="AR1263" s="44"/>
      <c r="AS1263" s="54"/>
      <c r="AT1263" s="44"/>
      <c r="AU1263" s="40"/>
      <c r="AV1263" s="36"/>
      <c r="AW1263" s="160"/>
      <c r="AX1263" s="167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45" customHeight="1">
      <c r="A1264" s="14"/>
      <c r="B1264" s="150"/>
      <c r="C1264" s="40"/>
      <c r="D1264" s="161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0"/>
      <c r="AR1264" s="44"/>
      <c r="AS1264" s="54"/>
      <c r="AT1264" s="44"/>
      <c r="AU1264" s="40"/>
      <c r="AV1264" s="36"/>
      <c r="AW1264" s="160"/>
      <c r="AX1264" s="167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45" customHeight="1">
      <c r="A1265" s="14"/>
      <c r="B1265" s="150"/>
      <c r="C1265" s="40"/>
      <c r="D1265" s="161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0"/>
      <c r="AR1265" s="44"/>
      <c r="AS1265" s="54"/>
      <c r="AT1265" s="44"/>
      <c r="AU1265" s="40"/>
      <c r="AV1265" s="36"/>
      <c r="AW1265" s="160"/>
      <c r="AX1265" s="167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45" customHeight="1">
      <c r="A1266" s="14"/>
      <c r="B1266" s="150"/>
      <c r="C1266" s="40"/>
      <c r="D1266" s="161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0"/>
      <c r="AR1266" s="44"/>
      <c r="AS1266" s="54"/>
      <c r="AT1266" s="44"/>
      <c r="AU1266" s="40"/>
      <c r="AV1266" s="36"/>
      <c r="AW1266" s="160"/>
      <c r="AX1266" s="167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45" customHeight="1">
      <c r="A1267" s="14"/>
      <c r="B1267" s="150"/>
      <c r="C1267" s="40"/>
      <c r="D1267" s="161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0"/>
      <c r="AR1267" s="44"/>
      <c r="AS1267" s="54"/>
      <c r="AT1267" s="44"/>
      <c r="AU1267" s="40"/>
      <c r="AV1267" s="36"/>
      <c r="AW1267" s="160"/>
      <c r="AX1267" s="167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45" customHeight="1">
      <c r="A1268" s="14"/>
      <c r="B1268" s="150"/>
      <c r="C1268" s="40"/>
      <c r="D1268" s="161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0"/>
      <c r="AR1268" s="44"/>
      <c r="AS1268" s="54"/>
      <c r="AT1268" s="44"/>
      <c r="AU1268" s="40"/>
      <c r="AV1268" s="36"/>
      <c r="AW1268" s="160"/>
      <c r="AX1268" s="167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45" customHeight="1">
      <c r="A1269" s="14"/>
      <c r="B1269" s="150"/>
      <c r="C1269" s="40"/>
      <c r="D1269" s="161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0"/>
      <c r="AR1269" s="44"/>
      <c r="AS1269" s="54"/>
      <c r="AT1269" s="44"/>
      <c r="AU1269" s="40"/>
      <c r="AV1269" s="36"/>
      <c r="AW1269" s="160"/>
      <c r="AX1269" s="167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45" customHeight="1">
      <c r="A1270" s="14"/>
      <c r="B1270" s="150"/>
      <c r="C1270" s="40"/>
      <c r="D1270" s="161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0"/>
      <c r="AR1270" s="44"/>
      <c r="AS1270" s="54"/>
      <c r="AT1270" s="44"/>
      <c r="AU1270" s="40"/>
      <c r="AV1270" s="36"/>
      <c r="AW1270" s="160"/>
      <c r="AX1270" s="167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45" customHeight="1">
      <c r="A1271" s="14"/>
      <c r="B1271" s="150"/>
      <c r="C1271" s="40"/>
      <c r="D1271" s="161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0"/>
      <c r="AR1271" s="44"/>
      <c r="AS1271" s="54"/>
      <c r="AT1271" s="44"/>
      <c r="AU1271" s="40"/>
      <c r="AV1271" s="36"/>
      <c r="AW1271" s="160"/>
      <c r="AX1271" s="167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45" customHeight="1">
      <c r="A1272" s="14"/>
      <c r="B1272" s="150"/>
      <c r="C1272" s="40"/>
      <c r="D1272" s="161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0"/>
      <c r="AR1272" s="44"/>
      <c r="AS1272" s="54"/>
      <c r="AT1272" s="44"/>
      <c r="AU1272" s="40"/>
      <c r="AV1272" s="36"/>
      <c r="AW1272" s="160"/>
      <c r="AX1272" s="167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45" customHeight="1">
      <c r="A1273" s="14"/>
      <c r="B1273" s="150"/>
      <c r="C1273" s="40"/>
      <c r="D1273" s="161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0"/>
      <c r="AR1273" s="44"/>
      <c r="AS1273" s="54"/>
      <c r="AT1273" s="44"/>
      <c r="AU1273" s="40"/>
      <c r="AV1273" s="36"/>
      <c r="AW1273" s="160"/>
      <c r="AX1273" s="167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45" customHeight="1">
      <c r="A1274" s="14"/>
      <c r="B1274" s="150"/>
      <c r="C1274" s="40"/>
      <c r="D1274" s="161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0"/>
      <c r="AR1274" s="44"/>
      <c r="AS1274" s="54"/>
      <c r="AT1274" s="44"/>
      <c r="AU1274" s="40"/>
      <c r="AV1274" s="36"/>
      <c r="AW1274" s="160"/>
      <c r="AX1274" s="167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45" customHeight="1">
      <c r="A1275" s="14"/>
      <c r="B1275" s="150"/>
      <c r="C1275" s="40"/>
      <c r="D1275" s="161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0"/>
      <c r="AR1275" s="44"/>
      <c r="AS1275" s="54"/>
      <c r="AT1275" s="44"/>
      <c r="AU1275" s="40"/>
      <c r="AV1275" s="36"/>
      <c r="AW1275" s="160"/>
      <c r="AX1275" s="167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45" customHeight="1">
      <c r="A1276" s="14"/>
      <c r="B1276" s="150"/>
      <c r="C1276" s="40"/>
      <c r="D1276" s="161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0"/>
      <c r="AR1276" s="44"/>
      <c r="AS1276" s="54"/>
      <c r="AT1276" s="44"/>
      <c r="AU1276" s="40"/>
      <c r="AV1276" s="36"/>
      <c r="AW1276" s="160"/>
      <c r="AX1276" s="167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45" customHeight="1">
      <c r="A1277" s="14"/>
      <c r="B1277" s="150"/>
      <c r="C1277" s="40"/>
      <c r="D1277" s="161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0"/>
      <c r="AR1277" s="44"/>
      <c r="AS1277" s="54"/>
      <c r="AT1277" s="44"/>
      <c r="AU1277" s="40"/>
      <c r="AV1277" s="36"/>
      <c r="AW1277" s="160"/>
      <c r="AX1277" s="167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45" customHeight="1">
      <c r="A1278" s="14"/>
      <c r="B1278" s="150"/>
      <c r="C1278" s="40"/>
      <c r="D1278" s="161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0"/>
      <c r="AR1278" s="44"/>
      <c r="AS1278" s="54"/>
      <c r="AT1278" s="44"/>
      <c r="AU1278" s="40"/>
      <c r="AV1278" s="36"/>
      <c r="AW1278" s="160"/>
      <c r="AX1278" s="167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45" customHeight="1">
      <c r="A1279" s="14"/>
      <c r="B1279" s="150"/>
      <c r="C1279" s="40"/>
      <c r="D1279" s="161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0"/>
      <c r="AR1279" s="44"/>
      <c r="AS1279" s="54"/>
      <c r="AT1279" s="44"/>
      <c r="AU1279" s="40"/>
      <c r="AV1279" s="36"/>
      <c r="AW1279" s="160"/>
      <c r="AX1279" s="167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45" customHeight="1">
      <c r="A1280" s="14"/>
      <c r="B1280" s="150"/>
      <c r="C1280" s="40"/>
      <c r="D1280" s="161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0"/>
      <c r="AR1280" s="44"/>
      <c r="AS1280" s="54"/>
      <c r="AT1280" s="44"/>
      <c r="AU1280" s="40"/>
      <c r="AV1280" s="36"/>
      <c r="AW1280" s="160"/>
      <c r="AX1280" s="167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45" customHeight="1">
      <c r="A1281" s="14"/>
      <c r="B1281" s="150"/>
      <c r="C1281" s="40"/>
      <c r="D1281" s="161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0"/>
      <c r="AR1281" s="44"/>
      <c r="AS1281" s="54"/>
      <c r="AT1281" s="44"/>
      <c r="AU1281" s="40"/>
      <c r="AV1281" s="36"/>
      <c r="AW1281" s="160"/>
      <c r="AX1281" s="167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45" customHeight="1">
      <c r="A1282" s="14"/>
      <c r="B1282" s="150"/>
      <c r="C1282" s="40"/>
      <c r="D1282" s="161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0"/>
      <c r="AR1282" s="44"/>
      <c r="AS1282" s="54"/>
      <c r="AT1282" s="44"/>
      <c r="AU1282" s="40"/>
      <c r="AV1282" s="36"/>
      <c r="AW1282" s="160"/>
      <c r="AX1282" s="167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45" customHeight="1">
      <c r="A1283" s="14"/>
      <c r="B1283" s="150"/>
      <c r="C1283" s="40"/>
      <c r="D1283" s="161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0"/>
      <c r="AR1283" s="44"/>
      <c r="AS1283" s="54"/>
      <c r="AT1283" s="44"/>
      <c r="AU1283" s="40"/>
      <c r="AV1283" s="36"/>
      <c r="AW1283" s="160"/>
      <c r="AX1283" s="167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45" customHeight="1">
      <c r="A1284" s="14"/>
      <c r="B1284" s="150"/>
      <c r="C1284" s="40"/>
      <c r="D1284" s="161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0"/>
      <c r="AR1284" s="44"/>
      <c r="AS1284" s="54"/>
      <c r="AT1284" s="44"/>
      <c r="AU1284" s="40"/>
      <c r="AV1284" s="36"/>
      <c r="AW1284" s="160"/>
      <c r="AX1284" s="167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45" customHeight="1">
      <c r="A1285" s="14"/>
      <c r="B1285" s="150"/>
      <c r="C1285" s="40"/>
      <c r="D1285" s="161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0"/>
      <c r="AR1285" s="44"/>
      <c r="AS1285" s="54"/>
      <c r="AT1285" s="44"/>
      <c r="AU1285" s="40"/>
      <c r="AV1285" s="36"/>
      <c r="AW1285" s="160"/>
      <c r="AX1285" s="167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45" customHeight="1">
      <c r="A1286" s="14"/>
      <c r="B1286" s="150"/>
      <c r="C1286" s="40"/>
      <c r="D1286" s="161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0"/>
      <c r="AR1286" s="44"/>
      <c r="AS1286" s="54"/>
      <c r="AT1286" s="44"/>
      <c r="AU1286" s="40"/>
      <c r="AV1286" s="36"/>
      <c r="AW1286" s="160"/>
      <c r="AX1286" s="167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45" customHeight="1">
      <c r="A1287" s="14"/>
      <c r="B1287" s="150"/>
      <c r="C1287" s="40"/>
      <c r="D1287" s="161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0"/>
      <c r="AR1287" s="44"/>
      <c r="AS1287" s="54"/>
      <c r="AT1287" s="44"/>
      <c r="AU1287" s="40"/>
      <c r="AV1287" s="36"/>
      <c r="AW1287" s="160"/>
      <c r="AX1287" s="167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45" customHeight="1">
      <c r="A1288" s="14"/>
      <c r="B1288" s="150"/>
      <c r="C1288" s="40"/>
      <c r="D1288" s="161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0"/>
      <c r="AR1288" s="44"/>
      <c r="AS1288" s="54"/>
      <c r="AT1288" s="44"/>
      <c r="AU1288" s="40"/>
      <c r="AV1288" s="36"/>
      <c r="AW1288" s="160"/>
      <c r="AX1288" s="167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45" customHeight="1">
      <c r="A1289" s="14"/>
      <c r="B1289" s="150"/>
      <c r="C1289" s="40"/>
      <c r="D1289" s="161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0"/>
      <c r="AR1289" s="44"/>
      <c r="AS1289" s="54"/>
      <c r="AT1289" s="44"/>
      <c r="AU1289" s="40"/>
      <c r="AV1289" s="36"/>
      <c r="AW1289" s="160"/>
      <c r="AX1289" s="167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45" customHeight="1">
      <c r="A1290" s="14"/>
      <c r="B1290" s="150"/>
      <c r="C1290" s="40"/>
      <c r="D1290" s="161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0"/>
      <c r="AR1290" s="44"/>
      <c r="AS1290" s="54"/>
      <c r="AT1290" s="44"/>
      <c r="AU1290" s="40"/>
      <c r="AV1290" s="36"/>
      <c r="AW1290" s="160"/>
      <c r="AX1290" s="167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45" customHeight="1">
      <c r="A1291" s="14"/>
      <c r="B1291" s="150"/>
      <c r="C1291" s="40"/>
      <c r="D1291" s="161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0"/>
      <c r="AR1291" s="44"/>
      <c r="AS1291" s="54"/>
      <c r="AT1291" s="44"/>
      <c r="AU1291" s="40"/>
      <c r="AV1291" s="36"/>
      <c r="AW1291" s="160"/>
      <c r="AX1291" s="167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45" customHeight="1">
      <c r="A1292" s="14"/>
      <c r="B1292" s="150"/>
      <c r="C1292" s="40"/>
      <c r="D1292" s="161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0"/>
      <c r="AR1292" s="44"/>
      <c r="AS1292" s="54"/>
      <c r="AT1292" s="44"/>
      <c r="AU1292" s="40"/>
      <c r="AV1292" s="36"/>
      <c r="AW1292" s="160"/>
      <c r="AX1292" s="167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45" customHeight="1">
      <c r="A1293" s="14"/>
      <c r="B1293" s="150"/>
      <c r="C1293" s="40"/>
      <c r="D1293" s="161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0"/>
      <c r="AR1293" s="44"/>
      <c r="AS1293" s="54"/>
      <c r="AT1293" s="44"/>
      <c r="AU1293" s="40"/>
      <c r="AV1293" s="36"/>
      <c r="AW1293" s="160"/>
      <c r="AX1293" s="167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45" customHeight="1">
      <c r="A1294" s="14"/>
      <c r="B1294" s="150"/>
      <c r="C1294" s="40"/>
      <c r="D1294" s="161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0"/>
      <c r="AR1294" s="44"/>
      <c r="AS1294" s="54"/>
      <c r="AT1294" s="44"/>
      <c r="AU1294" s="40"/>
      <c r="AV1294" s="36"/>
      <c r="AW1294" s="160"/>
      <c r="AX1294" s="167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45" customHeight="1">
      <c r="A1295" s="14"/>
      <c r="B1295" s="150"/>
      <c r="C1295" s="40"/>
      <c r="D1295" s="161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0"/>
      <c r="AR1295" s="44"/>
      <c r="AS1295" s="54"/>
      <c r="AT1295" s="44"/>
      <c r="AU1295" s="40"/>
      <c r="AV1295" s="36"/>
      <c r="AW1295" s="160"/>
      <c r="AX1295" s="167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45" customHeight="1">
      <c r="A1296" s="14"/>
      <c r="B1296" s="150"/>
      <c r="C1296" s="40"/>
      <c r="D1296" s="161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0"/>
      <c r="AR1296" s="44"/>
      <c r="AS1296" s="54"/>
      <c r="AT1296" s="44"/>
      <c r="AU1296" s="40"/>
      <c r="AV1296" s="36"/>
      <c r="AW1296" s="160"/>
      <c r="AX1296" s="167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45" customHeight="1">
      <c r="A1297" s="14"/>
      <c r="B1297" s="150"/>
      <c r="C1297" s="40"/>
      <c r="D1297" s="161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0"/>
      <c r="AR1297" s="44"/>
      <c r="AS1297" s="54"/>
      <c r="AT1297" s="44"/>
      <c r="AU1297" s="40"/>
      <c r="AV1297" s="36"/>
      <c r="AW1297" s="160"/>
      <c r="AX1297" s="167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45" customHeight="1">
      <c r="A1298" s="14"/>
      <c r="B1298" s="150"/>
      <c r="C1298" s="40"/>
      <c r="D1298" s="161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0"/>
      <c r="AR1298" s="44"/>
      <c r="AS1298" s="54"/>
      <c r="AT1298" s="44"/>
      <c r="AU1298" s="40"/>
      <c r="AV1298" s="36"/>
      <c r="AW1298" s="160"/>
      <c r="AX1298" s="167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45" customHeight="1">
      <c r="A1299" s="14"/>
      <c r="B1299" s="150"/>
      <c r="C1299" s="40"/>
      <c r="D1299" s="161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0"/>
      <c r="AR1299" s="44"/>
      <c r="AS1299" s="54"/>
      <c r="AT1299" s="44"/>
      <c r="AU1299" s="40"/>
      <c r="AV1299" s="36"/>
      <c r="AW1299" s="160"/>
      <c r="AX1299" s="167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45" customHeight="1">
      <c r="A1300" s="14"/>
      <c r="B1300" s="150"/>
      <c r="C1300" s="40"/>
      <c r="D1300" s="161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0"/>
      <c r="AR1300" s="44"/>
      <c r="AS1300" s="54"/>
      <c r="AT1300" s="44"/>
      <c r="AU1300" s="40"/>
      <c r="AV1300" s="36"/>
      <c r="AW1300" s="160"/>
      <c r="AX1300" s="167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45" customHeight="1">
      <c r="A1301" s="14"/>
      <c r="B1301" s="150"/>
      <c r="C1301" s="40"/>
      <c r="D1301" s="161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0"/>
      <c r="AR1301" s="44"/>
      <c r="AS1301" s="54"/>
      <c r="AT1301" s="44"/>
      <c r="AU1301" s="40"/>
      <c r="AV1301" s="36"/>
      <c r="AW1301" s="160"/>
      <c r="AX1301" s="167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45" customHeight="1">
      <c r="A1302" s="14"/>
      <c r="B1302" s="150"/>
      <c r="C1302" s="40"/>
      <c r="D1302" s="161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0"/>
      <c r="AR1302" s="44"/>
      <c r="AS1302" s="54"/>
      <c r="AT1302" s="44"/>
      <c r="AU1302" s="40"/>
      <c r="AV1302" s="36"/>
      <c r="AW1302" s="160"/>
      <c r="AX1302" s="167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45" customHeight="1">
      <c r="A1303" s="14"/>
      <c r="B1303" s="150"/>
      <c r="C1303" s="40"/>
      <c r="D1303" s="161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0"/>
      <c r="AR1303" s="44"/>
      <c r="AS1303" s="54"/>
      <c r="AT1303" s="44"/>
      <c r="AU1303" s="40"/>
      <c r="AV1303" s="36"/>
      <c r="AW1303" s="160"/>
      <c r="AX1303" s="167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45" customHeight="1">
      <c r="A1304" s="14"/>
      <c r="B1304" s="150"/>
      <c r="C1304" s="40"/>
      <c r="D1304" s="161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0"/>
      <c r="AR1304" s="44"/>
      <c r="AS1304" s="54"/>
      <c r="AT1304" s="44"/>
      <c r="AU1304" s="40"/>
      <c r="AV1304" s="36"/>
      <c r="AW1304" s="160"/>
      <c r="AX1304" s="167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45" customHeight="1">
      <c r="A1305" s="14"/>
      <c r="B1305" s="150"/>
      <c r="C1305" s="40"/>
      <c r="D1305" s="161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0"/>
      <c r="AR1305" s="44"/>
      <c r="AS1305" s="54"/>
      <c r="AT1305" s="44"/>
      <c r="AU1305" s="40"/>
      <c r="AV1305" s="36"/>
      <c r="AW1305" s="160"/>
      <c r="AX1305" s="167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45" customHeight="1">
      <c r="A1306" s="14"/>
      <c r="B1306" s="150"/>
      <c r="C1306" s="40"/>
      <c r="D1306" s="161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0"/>
      <c r="AR1306" s="44"/>
      <c r="AS1306" s="54"/>
      <c r="AT1306" s="44"/>
      <c r="AU1306" s="40"/>
      <c r="AV1306" s="36"/>
      <c r="AW1306" s="160"/>
      <c r="AX1306" s="167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45" customHeight="1">
      <c r="A1307" s="14"/>
      <c r="B1307" s="150"/>
      <c r="C1307" s="40"/>
      <c r="D1307" s="161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0"/>
      <c r="AR1307" s="44"/>
      <c r="AS1307" s="54"/>
      <c r="AT1307" s="44"/>
      <c r="AU1307" s="40"/>
      <c r="AV1307" s="36"/>
      <c r="AW1307" s="160"/>
      <c r="AX1307" s="167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45" customHeight="1">
      <c r="A1308" s="14"/>
      <c r="B1308" s="150"/>
      <c r="C1308" s="40"/>
      <c r="D1308" s="161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0"/>
      <c r="AR1308" s="44"/>
      <c r="AS1308" s="54"/>
      <c r="AT1308" s="44"/>
      <c r="AU1308" s="40"/>
      <c r="AV1308" s="36"/>
      <c r="AW1308" s="160"/>
      <c r="AX1308" s="167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45" customHeight="1">
      <c r="A1309" s="14"/>
      <c r="B1309" s="150"/>
      <c r="C1309" s="40"/>
      <c r="D1309" s="161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0"/>
      <c r="AR1309" s="44"/>
      <c r="AS1309" s="54"/>
      <c r="AT1309" s="44"/>
      <c r="AU1309" s="40"/>
      <c r="AV1309" s="36"/>
      <c r="AW1309" s="160"/>
      <c r="AX1309" s="167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45" customHeight="1">
      <c r="A1310" s="14"/>
      <c r="B1310" s="150"/>
      <c r="C1310" s="40"/>
      <c r="D1310" s="161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0"/>
      <c r="AR1310" s="44"/>
      <c r="AS1310" s="54"/>
      <c r="AT1310" s="44"/>
      <c r="AU1310" s="40"/>
      <c r="AV1310" s="36"/>
      <c r="AW1310" s="160"/>
      <c r="AX1310" s="167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45" customHeight="1">
      <c r="A1311" s="14"/>
      <c r="B1311" s="150"/>
      <c r="C1311" s="40"/>
      <c r="D1311" s="161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0"/>
      <c r="AR1311" s="44"/>
      <c r="AS1311" s="54"/>
      <c r="AT1311" s="44"/>
      <c r="AU1311" s="40"/>
      <c r="AV1311" s="36"/>
      <c r="AW1311" s="160"/>
      <c r="AX1311" s="167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45" customHeight="1">
      <c r="A1312" s="14"/>
      <c r="B1312" s="150"/>
      <c r="C1312" s="40"/>
      <c r="D1312" s="161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0"/>
      <c r="AR1312" s="44"/>
      <c r="AS1312" s="54"/>
      <c r="AT1312" s="44"/>
      <c r="AU1312" s="40"/>
      <c r="AV1312" s="36"/>
      <c r="AW1312" s="160"/>
      <c r="AX1312" s="167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45" customHeight="1">
      <c r="A1313" s="14"/>
      <c r="B1313" s="150"/>
      <c r="C1313" s="40"/>
      <c r="D1313" s="161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0"/>
      <c r="AR1313" s="44"/>
      <c r="AS1313" s="54"/>
      <c r="AT1313" s="44"/>
      <c r="AU1313" s="40"/>
      <c r="AV1313" s="36"/>
      <c r="AW1313" s="160"/>
      <c r="AX1313" s="167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45" customHeight="1">
      <c r="A1314" s="14"/>
      <c r="B1314" s="150"/>
      <c r="C1314" s="40"/>
      <c r="D1314" s="161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0"/>
      <c r="AR1314" s="44"/>
      <c r="AS1314" s="54"/>
      <c r="AT1314" s="44"/>
      <c r="AU1314" s="40"/>
      <c r="AV1314" s="36"/>
      <c r="AW1314" s="160"/>
      <c r="AX1314" s="167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45" customHeight="1">
      <c r="A1315" s="14"/>
      <c r="B1315" s="150"/>
      <c r="C1315" s="40"/>
      <c r="D1315" s="161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0"/>
      <c r="AR1315" s="44"/>
      <c r="AS1315" s="54"/>
      <c r="AT1315" s="44"/>
      <c r="AU1315" s="40"/>
      <c r="AV1315" s="36"/>
      <c r="AW1315" s="160"/>
      <c r="AX1315" s="167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45" customHeight="1">
      <c r="A1316" s="14"/>
      <c r="B1316" s="150"/>
      <c r="C1316" s="40"/>
      <c r="D1316" s="161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0"/>
      <c r="AR1316" s="44"/>
      <c r="AS1316" s="54"/>
      <c r="AT1316" s="44"/>
      <c r="AU1316" s="40"/>
      <c r="AV1316" s="36"/>
      <c r="AW1316" s="160"/>
      <c r="AX1316" s="167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45" customHeight="1">
      <c r="A1317" s="14"/>
      <c r="B1317" s="150"/>
      <c r="C1317" s="40"/>
      <c r="D1317" s="161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0"/>
      <c r="AR1317" s="44"/>
      <c r="AS1317" s="54"/>
      <c r="AT1317" s="44"/>
      <c r="AU1317" s="40"/>
      <c r="AV1317" s="36"/>
      <c r="AW1317" s="160"/>
      <c r="AX1317" s="167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45" customHeight="1">
      <c r="A1318" s="14"/>
      <c r="B1318" s="150"/>
      <c r="C1318" s="40"/>
      <c r="D1318" s="161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0"/>
      <c r="AR1318" s="44"/>
      <c r="AS1318" s="54"/>
      <c r="AT1318" s="44"/>
      <c r="AU1318" s="40"/>
      <c r="AV1318" s="36"/>
      <c r="AW1318" s="160"/>
      <c r="AX1318" s="167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45" customHeight="1">
      <c r="A1319" s="14"/>
      <c r="B1319" s="150"/>
      <c r="C1319" s="40"/>
      <c r="D1319" s="161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0"/>
      <c r="AR1319" s="44"/>
      <c r="AS1319" s="54"/>
      <c r="AT1319" s="44"/>
      <c r="AU1319" s="40"/>
      <c r="AV1319" s="36"/>
      <c r="AW1319" s="160"/>
      <c r="AX1319" s="167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45" customHeight="1">
      <c r="A1320" s="14"/>
      <c r="B1320" s="150"/>
      <c r="C1320" s="40"/>
      <c r="D1320" s="161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0"/>
      <c r="AR1320" s="44"/>
      <c r="AS1320" s="54"/>
      <c r="AT1320" s="44"/>
      <c r="AU1320" s="40"/>
      <c r="AV1320" s="36"/>
      <c r="AW1320" s="160"/>
      <c r="AX1320" s="167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45" customHeight="1">
      <c r="A1321" s="14"/>
      <c r="B1321" s="150"/>
      <c r="C1321" s="40"/>
      <c r="D1321" s="161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0"/>
      <c r="AR1321" s="44"/>
      <c r="AS1321" s="54"/>
      <c r="AT1321" s="44"/>
      <c r="AU1321" s="40"/>
      <c r="AV1321" s="36"/>
      <c r="AW1321" s="160"/>
      <c r="AX1321" s="167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45" customHeight="1">
      <c r="A1322" s="14"/>
      <c r="B1322" s="150"/>
      <c r="C1322" s="40"/>
      <c r="D1322" s="161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0"/>
      <c r="AR1322" s="44"/>
      <c r="AS1322" s="54"/>
      <c r="AT1322" s="44"/>
      <c r="AU1322" s="40"/>
      <c r="AV1322" s="36"/>
      <c r="AW1322" s="160"/>
      <c r="AX1322" s="167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45" customHeight="1">
      <c r="A1323" s="14"/>
      <c r="B1323" s="150"/>
      <c r="C1323" s="40"/>
      <c r="D1323" s="161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0"/>
      <c r="AR1323" s="44"/>
      <c r="AS1323" s="54"/>
      <c r="AT1323" s="44"/>
      <c r="AU1323" s="40"/>
      <c r="AV1323" s="36"/>
      <c r="AW1323" s="160"/>
      <c r="AX1323" s="167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45" customHeight="1">
      <c r="A1324" s="14"/>
      <c r="B1324" s="150"/>
      <c r="C1324" s="40"/>
      <c r="D1324" s="161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0"/>
      <c r="AR1324" s="44"/>
      <c r="AS1324" s="54"/>
      <c r="AT1324" s="44"/>
      <c r="AU1324" s="40"/>
      <c r="AV1324" s="36"/>
      <c r="AW1324" s="160"/>
      <c r="AX1324" s="167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45" customHeight="1">
      <c r="A1325" s="14"/>
      <c r="B1325" s="150"/>
      <c r="C1325" s="40"/>
      <c r="D1325" s="161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0"/>
      <c r="AR1325" s="44"/>
      <c r="AS1325" s="54"/>
      <c r="AT1325" s="44"/>
      <c r="AU1325" s="40"/>
      <c r="AV1325" s="36"/>
      <c r="AW1325" s="160"/>
      <c r="AX1325" s="167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45" customHeight="1">
      <c r="A1326" s="14"/>
      <c r="B1326" s="150"/>
      <c r="C1326" s="40"/>
      <c r="D1326" s="161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0"/>
      <c r="AR1326" s="44"/>
      <c r="AS1326" s="54"/>
      <c r="AT1326" s="44"/>
      <c r="AU1326" s="40"/>
      <c r="AV1326" s="36"/>
      <c r="AW1326" s="160"/>
      <c r="AX1326" s="167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45" customHeight="1">
      <c r="A1327" s="14"/>
      <c r="B1327" s="150"/>
      <c r="C1327" s="40"/>
      <c r="D1327" s="161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0"/>
      <c r="AR1327" s="44"/>
      <c r="AS1327" s="54"/>
      <c r="AT1327" s="44"/>
      <c r="AU1327" s="40"/>
      <c r="AV1327" s="36"/>
      <c r="AW1327" s="160"/>
      <c r="AX1327" s="167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45" customHeight="1">
      <c r="A1328" s="14"/>
      <c r="B1328" s="150"/>
      <c r="C1328" s="40"/>
      <c r="D1328" s="161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0"/>
      <c r="AR1328" s="44"/>
      <c r="AS1328" s="54"/>
      <c r="AT1328" s="44"/>
      <c r="AU1328" s="40"/>
      <c r="AV1328" s="36"/>
      <c r="AW1328" s="160"/>
      <c r="AX1328" s="167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45" customHeight="1">
      <c r="A1329" s="14"/>
      <c r="B1329" s="150"/>
      <c r="C1329" s="40"/>
      <c r="D1329" s="161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0"/>
      <c r="AR1329" s="44"/>
      <c r="AS1329" s="54"/>
      <c r="AT1329" s="44"/>
      <c r="AU1329" s="40"/>
      <c r="AV1329" s="36"/>
      <c r="AW1329" s="160"/>
      <c r="AX1329" s="167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45" customHeight="1">
      <c r="A1330" s="14"/>
      <c r="B1330" s="150"/>
      <c r="C1330" s="40"/>
      <c r="D1330" s="161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0"/>
      <c r="AR1330" s="44"/>
      <c r="AS1330" s="54"/>
      <c r="AT1330" s="44"/>
      <c r="AU1330" s="40"/>
      <c r="AV1330" s="36"/>
      <c r="AW1330" s="160"/>
      <c r="AX1330" s="167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45" customHeight="1">
      <c r="A1331" s="14"/>
      <c r="B1331" s="150"/>
      <c r="C1331" s="40"/>
      <c r="D1331" s="161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0"/>
      <c r="AR1331" s="44"/>
      <c r="AS1331" s="54"/>
      <c r="AT1331" s="44"/>
      <c r="AU1331" s="40"/>
      <c r="AV1331" s="36"/>
      <c r="AW1331" s="160"/>
      <c r="AX1331" s="167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45" customHeight="1">
      <c r="A1332" s="14"/>
      <c r="B1332" s="150"/>
      <c r="C1332" s="40"/>
      <c r="D1332" s="161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0"/>
      <c r="AR1332" s="44"/>
      <c r="AS1332" s="54"/>
      <c r="AT1332" s="44"/>
      <c r="AU1332" s="40"/>
      <c r="AV1332" s="36"/>
      <c r="AW1332" s="160"/>
      <c r="AX1332" s="167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45" customHeight="1">
      <c r="A1333" s="14"/>
      <c r="B1333" s="150"/>
      <c r="C1333" s="40"/>
      <c r="D1333" s="161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0"/>
      <c r="AR1333" s="44"/>
      <c r="AS1333" s="54"/>
      <c r="AT1333" s="44"/>
      <c r="AU1333" s="40"/>
      <c r="AV1333" s="36"/>
      <c r="AW1333" s="160"/>
      <c r="AX1333" s="167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45" customHeight="1">
      <c r="A1334" s="14"/>
      <c r="B1334" s="150"/>
      <c r="C1334" s="40"/>
      <c r="D1334" s="161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0"/>
      <c r="AR1334" s="44"/>
      <c r="AS1334" s="54"/>
      <c r="AT1334" s="44"/>
      <c r="AU1334" s="40"/>
      <c r="AV1334" s="36"/>
      <c r="AW1334" s="160"/>
      <c r="AX1334" s="167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45" customHeight="1">
      <c r="A1335" s="14"/>
      <c r="B1335" s="150"/>
      <c r="C1335" s="40"/>
      <c r="D1335" s="161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0"/>
      <c r="AR1335" s="44"/>
      <c r="AS1335" s="54"/>
      <c r="AT1335" s="44"/>
      <c r="AU1335" s="40"/>
      <c r="AV1335" s="36"/>
      <c r="AW1335" s="160"/>
      <c r="AX1335" s="167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45" customHeight="1">
      <c r="A1336" s="14"/>
      <c r="B1336" s="150"/>
      <c r="C1336" s="40"/>
      <c r="D1336" s="161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0"/>
      <c r="AR1336" s="44"/>
      <c r="AS1336" s="54"/>
      <c r="AT1336" s="44"/>
      <c r="AU1336" s="40"/>
      <c r="AV1336" s="36"/>
      <c r="AW1336" s="160"/>
      <c r="AX1336" s="167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45" customHeight="1">
      <c r="A1337" s="14"/>
      <c r="B1337" s="150"/>
      <c r="C1337" s="40"/>
      <c r="D1337" s="161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0"/>
      <c r="AR1337" s="44"/>
      <c r="AS1337" s="54"/>
      <c r="AT1337" s="44"/>
      <c r="AU1337" s="40"/>
      <c r="AV1337" s="36"/>
      <c r="AW1337" s="160"/>
      <c r="AX1337" s="167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45" customHeight="1">
      <c r="A1338" s="14"/>
      <c r="B1338" s="150"/>
      <c r="C1338" s="40"/>
      <c r="D1338" s="161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0"/>
      <c r="AR1338" s="44"/>
      <c r="AS1338" s="54"/>
      <c r="AT1338" s="44"/>
      <c r="AU1338" s="40"/>
      <c r="AV1338" s="36"/>
      <c r="AW1338" s="160"/>
      <c r="AX1338" s="167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45" customHeight="1">
      <c r="A1339" s="14"/>
      <c r="B1339" s="150"/>
      <c r="C1339" s="40"/>
      <c r="D1339" s="161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0"/>
      <c r="AR1339" s="44"/>
      <c r="AS1339" s="54"/>
      <c r="AT1339" s="44"/>
      <c r="AU1339" s="40"/>
      <c r="AV1339" s="36"/>
      <c r="AW1339" s="160"/>
      <c r="AX1339" s="167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45" customHeight="1">
      <c r="A1340" s="14"/>
      <c r="B1340" s="150"/>
      <c r="C1340" s="40"/>
      <c r="D1340" s="161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0"/>
      <c r="AR1340" s="44"/>
      <c r="AS1340" s="54"/>
      <c r="AT1340" s="44"/>
      <c r="AU1340" s="40"/>
      <c r="AV1340" s="36"/>
      <c r="AW1340" s="160"/>
      <c r="AX1340" s="167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45" customHeight="1">
      <c r="A1341" s="14"/>
      <c r="B1341" s="150"/>
      <c r="C1341" s="40"/>
      <c r="D1341" s="161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0"/>
      <c r="AR1341" s="44"/>
      <c r="AS1341" s="54"/>
      <c r="AT1341" s="44"/>
      <c r="AU1341" s="40"/>
      <c r="AV1341" s="36"/>
      <c r="AW1341" s="160"/>
      <c r="AX1341" s="167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45" customHeight="1">
      <c r="A1342" s="14"/>
      <c r="B1342" s="150"/>
      <c r="C1342" s="40"/>
      <c r="D1342" s="161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0"/>
      <c r="AR1342" s="44"/>
      <c r="AS1342" s="54"/>
      <c r="AT1342" s="44"/>
      <c r="AU1342" s="40"/>
      <c r="AV1342" s="36"/>
      <c r="AW1342" s="160"/>
      <c r="AX1342" s="167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45" customHeight="1">
      <c r="A1343" s="14"/>
      <c r="B1343" s="150"/>
      <c r="C1343" s="40"/>
      <c r="D1343" s="161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0"/>
      <c r="AR1343" s="44"/>
      <c r="AS1343" s="54"/>
      <c r="AT1343" s="44"/>
      <c r="AU1343" s="40"/>
      <c r="AV1343" s="36"/>
      <c r="AW1343" s="160"/>
      <c r="AX1343" s="167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45" customHeight="1">
      <c r="A1344" s="14"/>
      <c r="B1344" s="150"/>
      <c r="C1344" s="40"/>
      <c r="D1344" s="161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0"/>
      <c r="AR1344" s="44"/>
      <c r="AS1344" s="54"/>
      <c r="AT1344" s="44"/>
      <c r="AU1344" s="40"/>
      <c r="AV1344" s="36"/>
      <c r="AW1344" s="160"/>
      <c r="AX1344" s="167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45" customHeight="1">
      <c r="A1345" s="14"/>
      <c r="B1345" s="150"/>
      <c r="C1345" s="40"/>
      <c r="D1345" s="161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0"/>
      <c r="AR1345" s="44"/>
      <c r="AS1345" s="54"/>
      <c r="AT1345" s="44"/>
      <c r="AU1345" s="40"/>
      <c r="AV1345" s="36"/>
      <c r="AW1345" s="160"/>
      <c r="AX1345" s="167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45" customHeight="1">
      <c r="A1346" s="14"/>
      <c r="B1346" s="150"/>
      <c r="C1346" s="40"/>
      <c r="D1346" s="161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0"/>
      <c r="AR1346" s="44"/>
      <c r="AS1346" s="54"/>
      <c r="AT1346" s="44"/>
      <c r="AU1346" s="40"/>
      <c r="AV1346" s="36"/>
      <c r="AW1346" s="160"/>
      <c r="AX1346" s="167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45" customHeight="1">
      <c r="A1347" s="14"/>
      <c r="B1347" s="150"/>
      <c r="C1347" s="40"/>
      <c r="D1347" s="161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0"/>
      <c r="AR1347" s="44"/>
      <c r="AS1347" s="54"/>
      <c r="AT1347" s="44"/>
      <c r="AU1347" s="40"/>
      <c r="AV1347" s="36"/>
      <c r="AW1347" s="160"/>
      <c r="AX1347" s="167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45" customHeight="1">
      <c r="A1348" s="14"/>
      <c r="B1348" s="150"/>
      <c r="C1348" s="40"/>
      <c r="D1348" s="161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0"/>
      <c r="AR1348" s="44"/>
      <c r="AS1348" s="54"/>
      <c r="AT1348" s="44"/>
      <c r="AU1348" s="40"/>
      <c r="AV1348" s="36"/>
      <c r="AW1348" s="160"/>
      <c r="AX1348" s="167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45" customHeight="1">
      <c r="A1349" s="14"/>
      <c r="B1349" s="150"/>
      <c r="C1349" s="40"/>
      <c r="D1349" s="161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0"/>
      <c r="AR1349" s="44"/>
      <c r="AS1349" s="54"/>
      <c r="AT1349" s="44"/>
      <c r="AU1349" s="40"/>
      <c r="AV1349" s="36"/>
      <c r="AW1349" s="160"/>
      <c r="AX1349" s="167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45" customHeight="1">
      <c r="A1350" s="14"/>
      <c r="B1350" s="150"/>
      <c r="C1350" s="40"/>
      <c r="D1350" s="161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0"/>
      <c r="AR1350" s="44"/>
      <c r="AS1350" s="54"/>
      <c r="AT1350" s="44"/>
      <c r="AU1350" s="40"/>
      <c r="AV1350" s="36"/>
      <c r="AW1350" s="160"/>
      <c r="AX1350" s="167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45" customHeight="1">
      <c r="A1351" s="14"/>
      <c r="B1351" s="150"/>
      <c r="C1351" s="40"/>
      <c r="D1351" s="161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0"/>
      <c r="AR1351" s="44"/>
      <c r="AS1351" s="54"/>
      <c r="AT1351" s="44"/>
      <c r="AU1351" s="40"/>
      <c r="AV1351" s="36"/>
      <c r="AW1351" s="160"/>
      <c r="AX1351" s="167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45" customHeight="1">
      <c r="A1352" s="14"/>
      <c r="B1352" s="150"/>
      <c r="C1352" s="40"/>
      <c r="D1352" s="161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0"/>
      <c r="AR1352" s="44"/>
      <c r="AS1352" s="54"/>
      <c r="AT1352" s="44"/>
      <c r="AU1352" s="40"/>
      <c r="AV1352" s="36"/>
      <c r="AW1352" s="160"/>
      <c r="AX1352" s="167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45" customHeight="1">
      <c r="A1353" s="14"/>
      <c r="B1353" s="150"/>
      <c r="C1353" s="40"/>
      <c r="D1353" s="161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0"/>
      <c r="AR1353" s="44"/>
      <c r="AS1353" s="54"/>
      <c r="AT1353" s="44"/>
      <c r="AU1353" s="40"/>
      <c r="AV1353" s="36"/>
      <c r="AW1353" s="160"/>
      <c r="AX1353" s="167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45" customHeight="1">
      <c r="A1354" s="14"/>
      <c r="B1354" s="150"/>
      <c r="C1354" s="40"/>
      <c r="D1354" s="161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0"/>
      <c r="AR1354" s="44"/>
      <c r="AS1354" s="54"/>
      <c r="AT1354" s="44"/>
      <c r="AU1354" s="40"/>
      <c r="AV1354" s="36"/>
      <c r="AW1354" s="160"/>
      <c r="AX1354" s="167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45" customHeight="1">
      <c r="A1355" s="14"/>
      <c r="B1355" s="150"/>
      <c r="C1355" s="40"/>
      <c r="D1355" s="161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0"/>
      <c r="AR1355" s="44"/>
      <c r="AS1355" s="54"/>
      <c r="AT1355" s="44"/>
      <c r="AU1355" s="40"/>
      <c r="AV1355" s="36"/>
      <c r="AW1355" s="160"/>
      <c r="AX1355" s="167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45" customHeight="1">
      <c r="A1356" s="14"/>
      <c r="B1356" s="150"/>
      <c r="C1356" s="40"/>
      <c r="D1356" s="161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0"/>
      <c r="AR1356" s="44"/>
      <c r="AS1356" s="54"/>
      <c r="AT1356" s="44"/>
      <c r="AU1356" s="40"/>
      <c r="AV1356" s="36"/>
      <c r="AW1356" s="160"/>
      <c r="AX1356" s="167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45" customHeight="1">
      <c r="A1357" s="14"/>
      <c r="B1357" s="150"/>
      <c r="C1357" s="40"/>
      <c r="D1357" s="161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0"/>
      <c r="AR1357" s="44"/>
      <c r="AS1357" s="54"/>
      <c r="AT1357" s="44"/>
      <c r="AU1357" s="40"/>
      <c r="AV1357" s="36"/>
      <c r="AW1357" s="160"/>
      <c r="AX1357" s="167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45" customHeight="1">
      <c r="A1358" s="14"/>
      <c r="B1358" s="150"/>
      <c r="C1358" s="40"/>
      <c r="D1358" s="161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0"/>
      <c r="AR1358" s="44"/>
      <c r="AS1358" s="54"/>
      <c r="AT1358" s="44"/>
      <c r="AU1358" s="40"/>
      <c r="AV1358" s="36"/>
      <c r="AW1358" s="160"/>
      <c r="AX1358" s="167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45" customHeight="1">
      <c r="A1359" s="14"/>
      <c r="B1359" s="150"/>
      <c r="C1359" s="40"/>
      <c r="D1359" s="161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0"/>
      <c r="AR1359" s="44"/>
      <c r="AS1359" s="54"/>
      <c r="AT1359" s="44"/>
      <c r="AU1359" s="40"/>
      <c r="AV1359" s="36"/>
      <c r="AW1359" s="160"/>
      <c r="AX1359" s="167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45" customHeight="1">
      <c r="A1360" s="14"/>
      <c r="B1360" s="150"/>
      <c r="C1360" s="40"/>
      <c r="D1360" s="161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0"/>
      <c r="AR1360" s="44"/>
      <c r="AS1360" s="54"/>
      <c r="AT1360" s="44"/>
      <c r="AU1360" s="40"/>
      <c r="AV1360" s="36"/>
      <c r="AW1360" s="160"/>
      <c r="AX1360" s="167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45" customHeight="1">
      <c r="A1361" s="14"/>
      <c r="B1361" s="150"/>
      <c r="C1361" s="40"/>
      <c r="D1361" s="161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0"/>
      <c r="AR1361" s="44"/>
      <c r="AS1361" s="54"/>
      <c r="AT1361" s="44"/>
      <c r="AU1361" s="40"/>
      <c r="AV1361" s="36"/>
      <c r="AW1361" s="160"/>
      <c r="AX1361" s="167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45" customHeight="1">
      <c r="A1362" s="14"/>
      <c r="B1362" s="150"/>
      <c r="C1362" s="40"/>
      <c r="D1362" s="161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0"/>
      <c r="AR1362" s="44"/>
      <c r="AS1362" s="54"/>
      <c r="AT1362" s="44"/>
      <c r="AU1362" s="40"/>
      <c r="AV1362" s="36"/>
      <c r="AW1362" s="160"/>
      <c r="AX1362" s="167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45" customHeight="1">
      <c r="A1363" s="14"/>
      <c r="B1363" s="150"/>
      <c r="C1363" s="40"/>
      <c r="D1363" s="161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0"/>
      <c r="AR1363" s="44"/>
      <c r="AS1363" s="54"/>
      <c r="AT1363" s="44"/>
      <c r="AU1363" s="40"/>
      <c r="AV1363" s="36"/>
      <c r="AW1363" s="160"/>
      <c r="AX1363" s="167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45" customHeight="1">
      <c r="A1364" s="14"/>
      <c r="B1364" s="150"/>
      <c r="C1364" s="40"/>
      <c r="D1364" s="161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0"/>
      <c r="AR1364" s="44"/>
      <c r="AS1364" s="54"/>
      <c r="AT1364" s="44"/>
      <c r="AU1364" s="40"/>
      <c r="AV1364" s="36"/>
      <c r="AW1364" s="160"/>
      <c r="AX1364" s="167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45" customHeight="1">
      <c r="A1365" s="14"/>
      <c r="B1365" s="150"/>
      <c r="C1365" s="40"/>
      <c r="D1365" s="161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0"/>
      <c r="AR1365" s="44"/>
      <c r="AS1365" s="54"/>
      <c r="AT1365" s="44"/>
      <c r="AU1365" s="40"/>
      <c r="AV1365" s="36"/>
      <c r="AW1365" s="160"/>
      <c r="AX1365" s="167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45" customHeight="1">
      <c r="A1366" s="14"/>
      <c r="B1366" s="150"/>
      <c r="C1366" s="40"/>
      <c r="D1366" s="161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0"/>
      <c r="AR1366" s="44"/>
      <c r="AS1366" s="54"/>
      <c r="AT1366" s="44"/>
      <c r="AU1366" s="40"/>
      <c r="AV1366" s="36"/>
      <c r="AW1366" s="160"/>
      <c r="AX1366" s="167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45" customHeight="1">
      <c r="A1367" s="14"/>
      <c r="B1367" s="150"/>
      <c r="C1367" s="40"/>
      <c r="D1367" s="161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0"/>
      <c r="AR1367" s="44"/>
      <c r="AS1367" s="54"/>
      <c r="AT1367" s="44"/>
      <c r="AU1367" s="40"/>
      <c r="AV1367" s="36"/>
      <c r="AW1367" s="160"/>
      <c r="AX1367" s="167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45" customHeight="1">
      <c r="A1368" s="14"/>
      <c r="B1368" s="150"/>
      <c r="C1368" s="40"/>
      <c r="D1368" s="161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0"/>
      <c r="AR1368" s="44"/>
      <c r="AS1368" s="54"/>
      <c r="AT1368" s="44"/>
      <c r="AU1368" s="40"/>
      <c r="AV1368" s="36"/>
      <c r="AW1368" s="160"/>
      <c r="AX1368" s="167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45" customHeight="1">
      <c r="A1369" s="14"/>
      <c r="B1369" s="150"/>
      <c r="C1369" s="40"/>
      <c r="D1369" s="161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0"/>
      <c r="AR1369" s="44"/>
      <c r="AS1369" s="54"/>
      <c r="AT1369" s="44"/>
      <c r="AU1369" s="40"/>
      <c r="AV1369" s="36"/>
      <c r="AW1369" s="160"/>
      <c r="AX1369" s="167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45" customHeight="1">
      <c r="A1370" s="14"/>
      <c r="B1370" s="150"/>
      <c r="C1370" s="40"/>
      <c r="D1370" s="161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0"/>
      <c r="AR1370" s="44"/>
      <c r="AS1370" s="54"/>
      <c r="AT1370" s="44"/>
      <c r="AU1370" s="40"/>
      <c r="AV1370" s="36"/>
      <c r="AW1370" s="160"/>
      <c r="AX1370" s="167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45" customHeight="1">
      <c r="A1371" s="14"/>
      <c r="B1371" s="150"/>
      <c r="C1371" s="40"/>
      <c r="D1371" s="161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0"/>
      <c r="AR1371" s="44"/>
      <c r="AS1371" s="54"/>
      <c r="AT1371" s="44"/>
      <c r="AU1371" s="40"/>
      <c r="AV1371" s="36"/>
      <c r="AW1371" s="160"/>
      <c r="AX1371" s="167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45" customHeight="1">
      <c r="A1372" s="14"/>
      <c r="B1372" s="150"/>
      <c r="C1372" s="40"/>
      <c r="D1372" s="161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0"/>
      <c r="AR1372" s="44"/>
      <c r="AS1372" s="54"/>
      <c r="AT1372" s="44"/>
      <c r="AU1372" s="40"/>
      <c r="AV1372" s="36"/>
      <c r="AW1372" s="160"/>
      <c r="AX1372" s="167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45" customHeight="1">
      <c r="A1373" s="14"/>
      <c r="B1373" s="150"/>
      <c r="C1373" s="40"/>
      <c r="D1373" s="161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0"/>
      <c r="AR1373" s="44"/>
      <c r="AS1373" s="54"/>
      <c r="AT1373" s="44"/>
      <c r="AU1373" s="40"/>
      <c r="AV1373" s="36"/>
      <c r="AW1373" s="160"/>
      <c r="AX1373" s="167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45" customHeight="1">
      <c r="A1374" s="14"/>
      <c r="B1374" s="150"/>
      <c r="C1374" s="40"/>
      <c r="D1374" s="161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0"/>
      <c r="AR1374" s="44"/>
      <c r="AS1374" s="54"/>
      <c r="AT1374" s="44"/>
      <c r="AU1374" s="40"/>
      <c r="AV1374" s="36"/>
      <c r="AW1374" s="160"/>
      <c r="AX1374" s="167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45" customHeight="1">
      <c r="A1375" s="14"/>
      <c r="B1375" s="150"/>
      <c r="C1375" s="40"/>
      <c r="D1375" s="161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0"/>
      <c r="AR1375" s="44"/>
      <c r="AS1375" s="54"/>
      <c r="AT1375" s="44"/>
      <c r="AU1375" s="40"/>
      <c r="AV1375" s="36"/>
      <c r="AW1375" s="160"/>
      <c r="AX1375" s="167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45" customHeight="1">
      <c r="A1376" s="14"/>
      <c r="B1376" s="150"/>
      <c r="C1376" s="40"/>
      <c r="D1376" s="161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0"/>
      <c r="AR1376" s="44"/>
      <c r="AS1376" s="54"/>
      <c r="AT1376" s="44"/>
      <c r="AU1376" s="40"/>
      <c r="AV1376" s="36"/>
      <c r="AW1376" s="160"/>
      <c r="AX1376" s="167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45" customHeight="1">
      <c r="A1377" s="14"/>
      <c r="B1377" s="150"/>
      <c r="C1377" s="40"/>
      <c r="D1377" s="161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0"/>
      <c r="AR1377" s="44"/>
      <c r="AS1377" s="54"/>
      <c r="AT1377" s="44"/>
      <c r="AU1377" s="40"/>
      <c r="AV1377" s="36"/>
      <c r="AW1377" s="160"/>
      <c r="AX1377" s="167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45" customHeight="1">
      <c r="A1378" s="14"/>
      <c r="B1378" s="150"/>
      <c r="C1378" s="40"/>
      <c r="D1378" s="161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0"/>
      <c r="AR1378" s="44"/>
      <c r="AS1378" s="54"/>
      <c r="AT1378" s="44"/>
      <c r="AU1378" s="40"/>
      <c r="AV1378" s="36"/>
      <c r="AW1378" s="160"/>
      <c r="AX1378" s="167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45" customHeight="1">
      <c r="A1379" s="14"/>
      <c r="B1379" s="150"/>
      <c r="C1379" s="40"/>
      <c r="D1379" s="161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0"/>
      <c r="AR1379" s="44"/>
      <c r="AS1379" s="54"/>
      <c r="AT1379" s="44"/>
      <c r="AU1379" s="40"/>
      <c r="AV1379" s="36"/>
      <c r="AW1379" s="160"/>
      <c r="AX1379" s="167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45" customHeight="1">
      <c r="A1380" s="14"/>
      <c r="B1380" s="150"/>
      <c r="C1380" s="40"/>
      <c r="D1380" s="161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0"/>
      <c r="AR1380" s="44"/>
      <c r="AS1380" s="54"/>
      <c r="AT1380" s="44"/>
      <c r="AU1380" s="40"/>
      <c r="AV1380" s="36"/>
      <c r="AW1380" s="160"/>
      <c r="AX1380" s="167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45" customHeight="1">
      <c r="A1381" s="14"/>
      <c r="B1381" s="150"/>
      <c r="C1381" s="40"/>
      <c r="D1381" s="161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0"/>
      <c r="AR1381" s="44"/>
      <c r="AS1381" s="54"/>
      <c r="AT1381" s="44"/>
      <c r="AU1381" s="40"/>
      <c r="AV1381" s="36"/>
      <c r="AW1381" s="160"/>
      <c r="AX1381" s="167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45" customHeight="1">
      <c r="A1382" s="14"/>
      <c r="B1382" s="150"/>
      <c r="C1382" s="40"/>
      <c r="D1382" s="161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0"/>
      <c r="AR1382" s="44"/>
      <c r="AS1382" s="54"/>
      <c r="AT1382" s="44"/>
      <c r="AU1382" s="40"/>
      <c r="AV1382" s="36"/>
      <c r="AW1382" s="160"/>
      <c r="AX1382" s="167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45" customHeight="1">
      <c r="A1383" s="14"/>
      <c r="B1383" s="150"/>
      <c r="C1383" s="40"/>
      <c r="D1383" s="161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0"/>
      <c r="AR1383" s="44"/>
      <c r="AS1383" s="54"/>
      <c r="AT1383" s="44"/>
      <c r="AU1383" s="40"/>
      <c r="AV1383" s="36"/>
      <c r="AW1383" s="160"/>
      <c r="AX1383" s="167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45" customHeight="1">
      <c r="A1384" s="14"/>
      <c r="B1384" s="150"/>
      <c r="C1384" s="40"/>
      <c r="D1384" s="161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0"/>
      <c r="AR1384" s="44"/>
      <c r="AS1384" s="54"/>
      <c r="AT1384" s="44"/>
      <c r="AU1384" s="40"/>
      <c r="AV1384" s="36"/>
      <c r="AW1384" s="160"/>
      <c r="AX1384" s="167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45" customHeight="1">
      <c r="A1385" s="14"/>
      <c r="B1385" s="150"/>
      <c r="C1385" s="40"/>
      <c r="D1385" s="161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0"/>
      <c r="AR1385" s="44"/>
      <c r="AS1385" s="54"/>
      <c r="AT1385" s="44"/>
      <c r="AU1385" s="40"/>
      <c r="AV1385" s="36"/>
      <c r="AW1385" s="160"/>
      <c r="AX1385" s="167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45" customHeight="1">
      <c r="A1386" s="14"/>
      <c r="B1386" s="150"/>
      <c r="C1386" s="40"/>
      <c r="D1386" s="161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0"/>
      <c r="AR1386" s="44"/>
      <c r="AS1386" s="54"/>
      <c r="AT1386" s="44"/>
      <c r="AU1386" s="40"/>
      <c r="AV1386" s="36"/>
      <c r="AW1386" s="160"/>
      <c r="AX1386" s="167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45" customHeight="1">
      <c r="A1387" s="14"/>
      <c r="B1387" s="150"/>
      <c r="C1387" s="40"/>
      <c r="D1387" s="161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0"/>
      <c r="AR1387" s="44"/>
      <c r="AS1387" s="54"/>
      <c r="AT1387" s="44"/>
      <c r="AU1387" s="40"/>
      <c r="AV1387" s="36"/>
      <c r="AW1387" s="160"/>
      <c r="AX1387" s="167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45" customHeight="1">
      <c r="A1388" s="14"/>
      <c r="B1388" s="150"/>
      <c r="C1388" s="40"/>
      <c r="D1388" s="161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0"/>
      <c r="AR1388" s="44"/>
      <c r="AS1388" s="54"/>
      <c r="AT1388" s="44"/>
      <c r="AU1388" s="40"/>
      <c r="AV1388" s="36"/>
      <c r="AW1388" s="160"/>
      <c r="AX1388" s="167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45" customHeight="1">
      <c r="A1389" s="14"/>
      <c r="B1389" s="150"/>
      <c r="C1389" s="40"/>
      <c r="D1389" s="161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0"/>
      <c r="AR1389" s="44"/>
      <c r="AS1389" s="54"/>
      <c r="AT1389" s="44"/>
      <c r="AU1389" s="40"/>
      <c r="AV1389" s="36"/>
      <c r="AW1389" s="160"/>
      <c r="AX1389" s="167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45" customHeight="1">
      <c r="A1390" s="14"/>
      <c r="B1390" s="150"/>
      <c r="C1390" s="40"/>
      <c r="D1390" s="161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0"/>
      <c r="AR1390" s="44"/>
      <c r="AS1390" s="54"/>
      <c r="AT1390" s="44"/>
      <c r="AU1390" s="40"/>
      <c r="AV1390" s="36"/>
      <c r="AW1390" s="160"/>
      <c r="AX1390" s="167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45" customHeight="1">
      <c r="A1391" s="14"/>
      <c r="B1391" s="150"/>
      <c r="C1391" s="40"/>
      <c r="D1391" s="161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0"/>
      <c r="AR1391" s="44"/>
      <c r="AS1391" s="54"/>
      <c r="AT1391" s="44"/>
      <c r="AU1391" s="40"/>
      <c r="AV1391" s="36"/>
      <c r="AW1391" s="160"/>
      <c r="AX1391" s="167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45" customHeight="1">
      <c r="A1392" s="14"/>
      <c r="B1392" s="150"/>
      <c r="C1392" s="40"/>
      <c r="D1392" s="161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0"/>
      <c r="AR1392" s="44"/>
      <c r="AS1392" s="54"/>
      <c r="AT1392" s="44"/>
      <c r="AU1392" s="40"/>
      <c r="AV1392" s="36"/>
      <c r="AW1392" s="160"/>
      <c r="AX1392" s="167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45" customHeight="1">
      <c r="A1393" s="14"/>
      <c r="B1393" s="150"/>
      <c r="C1393" s="40"/>
      <c r="D1393" s="161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0"/>
      <c r="AR1393" s="44"/>
      <c r="AS1393" s="54"/>
      <c r="AT1393" s="44"/>
      <c r="AU1393" s="40"/>
      <c r="AV1393" s="36"/>
      <c r="AW1393" s="160"/>
      <c r="AX1393" s="167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45" customHeight="1">
      <c r="A1394" s="14"/>
      <c r="B1394" s="150"/>
      <c r="C1394" s="40"/>
      <c r="D1394" s="161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0"/>
      <c r="AR1394" s="44"/>
      <c r="AS1394" s="54"/>
      <c r="AT1394" s="44"/>
      <c r="AU1394" s="40"/>
      <c r="AV1394" s="36"/>
      <c r="AW1394" s="160"/>
      <c r="AX1394" s="167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45" customHeight="1">
      <c r="A1395" s="14"/>
      <c r="B1395" s="150"/>
      <c r="C1395" s="40"/>
      <c r="D1395" s="161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0"/>
      <c r="AR1395" s="44"/>
      <c r="AS1395" s="54"/>
      <c r="AT1395" s="44"/>
      <c r="AU1395" s="40"/>
      <c r="AV1395" s="36"/>
      <c r="AW1395" s="160"/>
      <c r="AX1395" s="167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45" customHeight="1">
      <c r="A1396" s="14"/>
      <c r="B1396" s="150"/>
      <c r="C1396" s="40"/>
      <c r="D1396" s="161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0"/>
      <c r="AR1396" s="44"/>
      <c r="AS1396" s="54"/>
      <c r="AT1396" s="44"/>
      <c r="AU1396" s="40"/>
      <c r="AV1396" s="36"/>
      <c r="AW1396" s="160"/>
      <c r="AX1396" s="167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45" customHeight="1">
      <c r="A1397" s="14"/>
      <c r="B1397" s="150"/>
      <c r="C1397" s="40"/>
      <c r="D1397" s="161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0"/>
      <c r="AR1397" s="44"/>
      <c r="AS1397" s="54"/>
      <c r="AT1397" s="44"/>
      <c r="AU1397" s="40"/>
      <c r="AV1397" s="36"/>
      <c r="AW1397" s="160"/>
      <c r="AX1397" s="167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45" customHeight="1">
      <c r="A1398" s="14"/>
      <c r="B1398" s="150"/>
      <c r="C1398" s="40"/>
      <c r="D1398" s="161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0"/>
      <c r="AR1398" s="44"/>
      <c r="AS1398" s="54"/>
      <c r="AT1398" s="44"/>
      <c r="AU1398" s="40"/>
      <c r="AV1398" s="36"/>
      <c r="AW1398" s="160"/>
      <c r="AX1398" s="167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45" customHeight="1">
      <c r="A1399" s="14"/>
      <c r="B1399" s="150"/>
      <c r="C1399" s="40"/>
      <c r="D1399" s="161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0"/>
      <c r="AR1399" s="44"/>
      <c r="AS1399" s="54"/>
      <c r="AT1399" s="44"/>
      <c r="AU1399" s="40"/>
      <c r="AV1399" s="36"/>
      <c r="AW1399" s="160"/>
      <c r="AX1399" s="167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45" customHeight="1">
      <c r="A1400" s="14"/>
      <c r="B1400" s="150"/>
      <c r="C1400" s="40"/>
      <c r="D1400" s="161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0"/>
      <c r="AR1400" s="44"/>
      <c r="AS1400" s="54"/>
      <c r="AT1400" s="44"/>
      <c r="AU1400" s="40"/>
      <c r="AV1400" s="36"/>
      <c r="AW1400" s="160"/>
      <c r="AX1400" s="167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45" customHeight="1">
      <c r="A1401" s="14"/>
      <c r="B1401" s="150"/>
      <c r="C1401" s="40"/>
      <c r="D1401" s="161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0"/>
      <c r="AR1401" s="44"/>
      <c r="AS1401" s="54"/>
      <c r="AT1401" s="44"/>
      <c r="AU1401" s="40"/>
      <c r="AV1401" s="36"/>
      <c r="AW1401" s="160"/>
      <c r="AX1401" s="167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45" customHeight="1">
      <c r="A1402" s="14"/>
      <c r="B1402" s="150"/>
      <c r="C1402" s="40"/>
      <c r="D1402" s="161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0"/>
      <c r="AR1402" s="44"/>
      <c r="AS1402" s="54"/>
      <c r="AT1402" s="44"/>
      <c r="AU1402" s="40"/>
      <c r="AV1402" s="36"/>
      <c r="AW1402" s="160"/>
      <c r="AX1402" s="167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45" customHeight="1">
      <c r="A1403" s="14"/>
      <c r="B1403" s="150"/>
      <c r="C1403" s="40"/>
      <c r="D1403" s="161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0"/>
      <c r="AR1403" s="44"/>
      <c r="AS1403" s="54"/>
      <c r="AT1403" s="44"/>
      <c r="AU1403" s="40"/>
      <c r="AV1403" s="36"/>
      <c r="AW1403" s="160"/>
      <c r="AX1403" s="167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45" customHeight="1">
      <c r="A1404" s="14"/>
      <c r="B1404" s="150"/>
      <c r="C1404" s="40"/>
      <c r="D1404" s="161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0"/>
      <c r="AR1404" s="44"/>
      <c r="AS1404" s="54"/>
      <c r="AT1404" s="44"/>
      <c r="AU1404" s="40"/>
      <c r="AV1404" s="36"/>
      <c r="AW1404" s="160"/>
      <c r="AX1404" s="167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45" customHeight="1">
      <c r="A1405" s="14"/>
      <c r="B1405" s="150"/>
      <c r="C1405" s="40"/>
      <c r="D1405" s="161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0"/>
      <c r="AR1405" s="44"/>
      <c r="AS1405" s="54"/>
      <c r="AT1405" s="44"/>
      <c r="AU1405" s="40"/>
      <c r="AV1405" s="36"/>
      <c r="AW1405" s="160"/>
      <c r="AX1405" s="167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45" customHeight="1">
      <c r="A1406" s="14"/>
      <c r="B1406" s="150"/>
      <c r="C1406" s="40"/>
      <c r="D1406" s="161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0"/>
      <c r="AR1406" s="44"/>
      <c r="AS1406" s="54"/>
      <c r="AT1406" s="44"/>
      <c r="AU1406" s="40"/>
      <c r="AV1406" s="36"/>
      <c r="AW1406" s="160"/>
      <c r="AX1406" s="167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45" customHeight="1">
      <c r="A1407" s="14"/>
      <c r="B1407" s="150"/>
      <c r="C1407" s="40"/>
      <c r="D1407" s="161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0"/>
      <c r="AR1407" s="44"/>
      <c r="AS1407" s="54"/>
      <c r="AT1407" s="44"/>
      <c r="AU1407" s="40"/>
      <c r="AV1407" s="36"/>
      <c r="AW1407" s="160"/>
      <c r="AX1407" s="167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45" customHeight="1">
      <c r="A1408" s="14"/>
      <c r="B1408" s="150"/>
      <c r="C1408" s="40"/>
      <c r="D1408" s="161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0"/>
      <c r="AR1408" s="44"/>
      <c r="AS1408" s="54"/>
      <c r="AT1408" s="44"/>
      <c r="AU1408" s="40"/>
      <c r="AV1408" s="36"/>
      <c r="AW1408" s="160"/>
      <c r="AX1408" s="167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45" customHeight="1">
      <c r="A1409" s="14"/>
      <c r="B1409" s="150"/>
      <c r="C1409" s="40"/>
      <c r="D1409" s="161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0"/>
      <c r="AR1409" s="44"/>
      <c r="AS1409" s="54"/>
      <c r="AT1409" s="44"/>
      <c r="AU1409" s="40"/>
      <c r="AV1409" s="36"/>
      <c r="AW1409" s="160"/>
      <c r="AX1409" s="167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45" customHeight="1">
      <c r="A1410" s="14"/>
      <c r="B1410" s="150"/>
      <c r="C1410" s="40"/>
      <c r="D1410" s="161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0"/>
      <c r="AR1410" s="44"/>
      <c r="AS1410" s="54"/>
      <c r="AT1410" s="44"/>
      <c r="AU1410" s="40"/>
      <c r="AV1410" s="36"/>
      <c r="AW1410" s="160"/>
      <c r="AX1410" s="167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45" customHeight="1">
      <c r="A1411" s="14"/>
      <c r="B1411" s="150"/>
      <c r="C1411" s="40"/>
      <c r="D1411" s="161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0"/>
      <c r="AR1411" s="44"/>
      <c r="AS1411" s="54"/>
      <c r="AT1411" s="44"/>
      <c r="AU1411" s="40"/>
      <c r="AV1411" s="36"/>
      <c r="AW1411" s="160"/>
      <c r="AX1411" s="167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45" customHeight="1">
      <c r="A1412" s="14"/>
      <c r="B1412" s="150"/>
      <c r="C1412" s="40"/>
      <c r="D1412" s="161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0"/>
      <c r="AR1412" s="44"/>
      <c r="AS1412" s="54"/>
      <c r="AT1412" s="44"/>
      <c r="AU1412" s="40"/>
      <c r="AV1412" s="36"/>
      <c r="AW1412" s="160"/>
      <c r="AX1412" s="167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45" customHeight="1">
      <c r="A1413" s="14"/>
      <c r="B1413" s="150"/>
      <c r="C1413" s="40"/>
      <c r="D1413" s="161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0"/>
      <c r="AR1413" s="44"/>
      <c r="AS1413" s="54"/>
      <c r="AT1413" s="44"/>
      <c r="AU1413" s="40"/>
      <c r="AV1413" s="36"/>
      <c r="AW1413" s="160"/>
      <c r="AX1413" s="167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45" customHeight="1">
      <c r="A1414" s="14"/>
      <c r="B1414" s="150"/>
      <c r="C1414" s="40"/>
      <c r="D1414" s="161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0"/>
      <c r="AR1414" s="44"/>
      <c r="AS1414" s="54"/>
      <c r="AT1414" s="44"/>
      <c r="AU1414" s="40"/>
      <c r="AV1414" s="36"/>
      <c r="AW1414" s="160"/>
      <c r="AX1414" s="167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45" customHeight="1">
      <c r="A1415" s="14"/>
      <c r="B1415" s="150"/>
      <c r="C1415" s="40"/>
      <c r="D1415" s="161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0"/>
      <c r="AR1415" s="44"/>
      <c r="AS1415" s="54"/>
      <c r="AT1415" s="44"/>
      <c r="AU1415" s="40"/>
      <c r="AV1415" s="36"/>
      <c r="AW1415" s="160"/>
      <c r="AX1415" s="167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45" customHeight="1">
      <c r="A1416" s="14"/>
      <c r="B1416" s="150"/>
      <c r="C1416" s="40"/>
      <c r="D1416" s="161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0"/>
      <c r="AR1416" s="44"/>
      <c r="AS1416" s="54"/>
      <c r="AT1416" s="44"/>
      <c r="AU1416" s="40"/>
      <c r="AV1416" s="36"/>
      <c r="AW1416" s="160"/>
      <c r="AX1416" s="167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45" customHeight="1">
      <c r="A1417" s="14"/>
      <c r="B1417" s="150"/>
      <c r="C1417" s="40"/>
      <c r="D1417" s="161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0"/>
      <c r="AR1417" s="44"/>
      <c r="AS1417" s="54"/>
      <c r="AT1417" s="44"/>
      <c r="AU1417" s="40"/>
      <c r="AV1417" s="36"/>
      <c r="AW1417" s="160"/>
      <c r="AX1417" s="167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45" customHeight="1">
      <c r="A1418" s="14"/>
      <c r="B1418" s="150"/>
      <c r="C1418" s="40"/>
      <c r="D1418" s="161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0"/>
      <c r="AR1418" s="44"/>
      <c r="AS1418" s="54"/>
      <c r="AT1418" s="44"/>
      <c r="AU1418" s="40"/>
      <c r="AV1418" s="36"/>
      <c r="AW1418" s="160"/>
      <c r="AX1418" s="167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45" customHeight="1">
      <c r="A1419" s="14"/>
      <c r="B1419" s="150"/>
      <c r="C1419" s="40"/>
      <c r="D1419" s="161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0"/>
      <c r="AR1419" s="44"/>
      <c r="AS1419" s="54"/>
      <c r="AT1419" s="44"/>
      <c r="AU1419" s="40"/>
      <c r="AV1419" s="36"/>
      <c r="AW1419" s="160"/>
      <c r="AX1419" s="167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45" customHeight="1">
      <c r="A1420" s="14"/>
      <c r="B1420" s="150"/>
      <c r="C1420" s="40"/>
      <c r="D1420" s="161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0"/>
      <c r="AR1420" s="44"/>
      <c r="AS1420" s="54"/>
      <c r="AT1420" s="44"/>
      <c r="AU1420" s="40"/>
      <c r="AV1420" s="36"/>
      <c r="AW1420" s="160"/>
      <c r="AX1420" s="167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45" customHeight="1">
      <c r="A1421" s="14"/>
      <c r="B1421" s="150"/>
      <c r="C1421" s="40"/>
      <c r="D1421" s="161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0"/>
      <c r="AR1421" s="44"/>
      <c r="AS1421" s="54"/>
      <c r="AT1421" s="44"/>
      <c r="AU1421" s="40"/>
      <c r="AV1421" s="36"/>
      <c r="AW1421" s="160"/>
      <c r="AX1421" s="167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45" customHeight="1">
      <c r="A1422" s="14"/>
      <c r="B1422" s="150"/>
      <c r="C1422" s="40"/>
      <c r="D1422" s="161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0"/>
      <c r="AR1422" s="44"/>
      <c r="AS1422" s="54"/>
      <c r="AT1422" s="44"/>
      <c r="AU1422" s="40"/>
      <c r="AV1422" s="36"/>
      <c r="AW1422" s="160"/>
      <c r="AX1422" s="167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45" customHeight="1">
      <c r="A1423" s="14"/>
      <c r="B1423" s="150"/>
      <c r="C1423" s="40"/>
      <c r="D1423" s="161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0"/>
      <c r="AR1423" s="44"/>
      <c r="AS1423" s="54"/>
      <c r="AT1423" s="44"/>
      <c r="AU1423" s="40"/>
      <c r="AV1423" s="36"/>
      <c r="AW1423" s="160"/>
      <c r="AX1423" s="167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45" customHeight="1">
      <c r="A1424" s="14"/>
      <c r="B1424" s="150"/>
      <c r="C1424" s="40"/>
      <c r="D1424" s="161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0"/>
      <c r="AR1424" s="44"/>
      <c r="AS1424" s="54"/>
      <c r="AT1424" s="44"/>
      <c r="AU1424" s="40"/>
      <c r="AV1424" s="36"/>
      <c r="AW1424" s="160"/>
      <c r="AX1424" s="167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45" customHeight="1">
      <c r="A1425" s="14"/>
      <c r="B1425" s="150"/>
      <c r="C1425" s="40"/>
      <c r="D1425" s="161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0"/>
      <c r="AR1425" s="44"/>
      <c r="AS1425" s="54"/>
      <c r="AT1425" s="44"/>
      <c r="AU1425" s="40"/>
      <c r="AV1425" s="36"/>
      <c r="AW1425" s="160"/>
      <c r="AX1425" s="167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45" customHeight="1">
      <c r="A1426" s="14"/>
      <c r="B1426" s="150"/>
      <c r="C1426" s="40"/>
      <c r="D1426" s="161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0"/>
      <c r="AR1426" s="44"/>
      <c r="AS1426" s="54"/>
      <c r="AT1426" s="44"/>
      <c r="AU1426" s="40"/>
      <c r="AV1426" s="36"/>
      <c r="AW1426" s="160"/>
      <c r="AX1426" s="167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45" customHeight="1">
      <c r="A1427" s="14"/>
      <c r="B1427" s="150"/>
      <c r="C1427" s="40"/>
      <c r="D1427" s="161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0"/>
      <c r="AR1427" s="44"/>
      <c r="AS1427" s="54"/>
      <c r="AT1427" s="44"/>
      <c r="AU1427" s="40"/>
      <c r="AV1427" s="36"/>
      <c r="AW1427" s="160"/>
      <c r="AX1427" s="167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45" customHeight="1">
      <c r="A1428" s="14"/>
      <c r="B1428" s="150"/>
      <c r="C1428" s="40"/>
      <c r="D1428" s="161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0"/>
      <c r="AR1428" s="44"/>
      <c r="AS1428" s="54"/>
      <c r="AT1428" s="44"/>
      <c r="AU1428" s="40"/>
      <c r="AV1428" s="36"/>
      <c r="AW1428" s="160"/>
      <c r="AX1428" s="167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45" customHeight="1">
      <c r="A1429" s="14"/>
      <c r="B1429" s="150"/>
      <c r="C1429" s="40"/>
      <c r="D1429" s="161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0"/>
      <c r="AR1429" s="44"/>
      <c r="AS1429" s="54"/>
      <c r="AT1429" s="44"/>
      <c r="AU1429" s="40"/>
      <c r="AV1429" s="36"/>
      <c r="AW1429" s="160"/>
      <c r="AX1429" s="167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45" customHeight="1">
      <c r="A1430" s="14"/>
      <c r="B1430" s="150"/>
      <c r="C1430" s="40"/>
      <c r="D1430" s="161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0"/>
      <c r="AR1430" s="44"/>
      <c r="AS1430" s="54"/>
      <c r="AT1430" s="44"/>
      <c r="AU1430" s="40"/>
      <c r="AV1430" s="36"/>
      <c r="AW1430" s="160"/>
      <c r="AX1430" s="167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45" customHeight="1">
      <c r="A1431" s="14"/>
      <c r="B1431" s="150"/>
      <c r="C1431" s="40"/>
      <c r="D1431" s="161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0"/>
      <c r="AR1431" s="44"/>
      <c r="AS1431" s="54"/>
      <c r="AT1431" s="44"/>
      <c r="AU1431" s="40"/>
      <c r="AV1431" s="36"/>
      <c r="AW1431" s="160"/>
      <c r="AX1431" s="167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45" customHeight="1">
      <c r="A1432" s="14"/>
      <c r="B1432" s="150"/>
      <c r="C1432" s="40"/>
      <c r="D1432" s="161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0"/>
      <c r="AR1432" s="44"/>
      <c r="AS1432" s="54"/>
      <c r="AT1432" s="44"/>
      <c r="AU1432" s="40"/>
      <c r="AV1432" s="36"/>
      <c r="AW1432" s="160"/>
      <c r="AX1432" s="167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45" customHeight="1">
      <c r="A1433" s="14"/>
      <c r="B1433" s="150"/>
      <c r="C1433" s="40"/>
      <c r="D1433" s="161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0"/>
      <c r="AR1433" s="44"/>
      <c r="AS1433" s="54"/>
      <c r="AT1433" s="44"/>
      <c r="AU1433" s="40"/>
      <c r="AV1433" s="36"/>
      <c r="AW1433" s="160"/>
      <c r="AX1433" s="167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45" customHeight="1">
      <c r="A1434" s="14"/>
      <c r="B1434" s="150"/>
      <c r="C1434" s="40"/>
      <c r="D1434" s="161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0"/>
      <c r="AR1434" s="44"/>
      <c r="AS1434" s="54"/>
      <c r="AT1434" s="44"/>
      <c r="AU1434" s="40"/>
      <c r="AV1434" s="36"/>
      <c r="AW1434" s="160"/>
      <c r="AX1434" s="167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45" customHeight="1">
      <c r="A1435" s="14"/>
      <c r="B1435" s="150"/>
      <c r="C1435" s="40"/>
      <c r="D1435" s="161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0"/>
      <c r="AR1435" s="44"/>
      <c r="AS1435" s="54"/>
      <c r="AT1435" s="44"/>
      <c r="AU1435" s="40"/>
      <c r="AV1435" s="36"/>
      <c r="AW1435" s="160"/>
      <c r="AX1435" s="167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45" customHeight="1">
      <c r="A1436" s="14"/>
      <c r="B1436" s="150"/>
      <c r="C1436" s="40"/>
      <c r="D1436" s="161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0"/>
      <c r="AR1436" s="44"/>
      <c r="AS1436" s="54"/>
      <c r="AT1436" s="44"/>
      <c r="AU1436" s="40"/>
      <c r="AV1436" s="36"/>
      <c r="AW1436" s="160"/>
      <c r="AX1436" s="167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45" customHeight="1">
      <c r="A1437" s="14"/>
      <c r="B1437" s="150"/>
      <c r="C1437" s="40"/>
      <c r="D1437" s="161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0"/>
      <c r="AR1437" s="44"/>
      <c r="AS1437" s="54"/>
      <c r="AT1437" s="44"/>
      <c r="AU1437" s="40"/>
      <c r="AV1437" s="36"/>
      <c r="AW1437" s="160"/>
      <c r="AX1437" s="167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45" customHeight="1">
      <c r="A1438" s="14"/>
      <c r="B1438" s="150"/>
      <c r="C1438" s="40"/>
      <c r="D1438" s="161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0"/>
      <c r="AR1438" s="44"/>
      <c r="AS1438" s="54"/>
      <c r="AT1438" s="44"/>
      <c r="AU1438" s="40"/>
      <c r="AV1438" s="36"/>
      <c r="AW1438" s="160"/>
      <c r="AX1438" s="167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45" customHeight="1">
      <c r="A1439" s="14"/>
      <c r="B1439" s="150"/>
      <c r="C1439" s="40"/>
      <c r="D1439" s="161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0"/>
      <c r="AR1439" s="44"/>
      <c r="AS1439" s="54"/>
      <c r="AT1439" s="44"/>
      <c r="AU1439" s="40"/>
      <c r="AV1439" s="36"/>
      <c r="AW1439" s="160"/>
      <c r="AX1439" s="167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45" customHeight="1">
      <c r="A1440" s="14"/>
      <c r="B1440" s="150"/>
      <c r="C1440" s="40"/>
      <c r="D1440" s="161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0"/>
      <c r="AR1440" s="44"/>
      <c r="AS1440" s="54"/>
      <c r="AT1440" s="44"/>
      <c r="AU1440" s="40"/>
      <c r="AV1440" s="36"/>
      <c r="AW1440" s="160"/>
      <c r="AX1440" s="167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45" customHeight="1">
      <c r="A1441" s="14"/>
      <c r="B1441" s="150"/>
      <c r="C1441" s="40"/>
      <c r="D1441" s="161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0"/>
      <c r="AR1441" s="44"/>
      <c r="AS1441" s="54"/>
      <c r="AT1441" s="44"/>
      <c r="AU1441" s="40"/>
      <c r="AV1441" s="36"/>
      <c r="AW1441" s="160"/>
      <c r="AX1441" s="167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45" customHeight="1">
      <c r="A1442" s="14"/>
      <c r="B1442" s="150"/>
      <c r="C1442" s="40"/>
      <c r="D1442" s="161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0"/>
      <c r="AR1442" s="44"/>
      <c r="AS1442" s="54"/>
      <c r="AT1442" s="44"/>
      <c r="AU1442" s="40"/>
      <c r="AV1442" s="36"/>
      <c r="AW1442" s="160"/>
      <c r="AX1442" s="167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45" customHeight="1">
      <c r="A1443" s="14"/>
      <c r="B1443" s="150"/>
      <c r="C1443" s="40"/>
      <c r="D1443" s="161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0"/>
      <c r="AR1443" s="44"/>
      <c r="AS1443" s="54"/>
      <c r="AT1443" s="44"/>
      <c r="AU1443" s="40"/>
      <c r="AV1443" s="36"/>
      <c r="AW1443" s="160"/>
      <c r="AX1443" s="167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45" customHeight="1">
      <c r="A1444" s="14"/>
      <c r="B1444" s="150"/>
      <c r="C1444" s="40"/>
      <c r="D1444" s="161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0"/>
      <c r="AR1444" s="44"/>
      <c r="AS1444" s="54"/>
      <c r="AT1444" s="44"/>
      <c r="AU1444" s="40"/>
      <c r="AV1444" s="36"/>
      <c r="AW1444" s="160"/>
      <c r="AX1444" s="167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45" customHeight="1">
      <c r="A1445" s="14"/>
      <c r="B1445" s="150"/>
      <c r="C1445" s="40"/>
      <c r="D1445" s="161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0"/>
      <c r="AR1445" s="44"/>
      <c r="AS1445" s="54"/>
      <c r="AT1445" s="44"/>
      <c r="AU1445" s="40"/>
      <c r="AV1445" s="36"/>
      <c r="AW1445" s="160"/>
      <c r="AX1445" s="167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45" customHeight="1">
      <c r="A1446" s="14"/>
      <c r="B1446" s="150"/>
      <c r="C1446" s="40"/>
      <c r="D1446" s="161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0"/>
      <c r="AR1446" s="44"/>
      <c r="AS1446" s="54"/>
      <c r="AT1446" s="44"/>
      <c r="AU1446" s="40"/>
      <c r="AV1446" s="36"/>
      <c r="AW1446" s="160"/>
      <c r="AX1446" s="167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45" customHeight="1">
      <c r="A1447" s="14"/>
      <c r="B1447" s="150"/>
      <c r="C1447" s="40"/>
      <c r="D1447" s="161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0"/>
      <c r="AR1447" s="44"/>
      <c r="AS1447" s="54"/>
      <c r="AT1447" s="44"/>
      <c r="AU1447" s="40"/>
      <c r="AV1447" s="36"/>
      <c r="AW1447" s="160"/>
      <c r="AX1447" s="167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45" customHeight="1">
      <c r="A1448" s="14"/>
      <c r="B1448" s="150"/>
      <c r="C1448" s="40"/>
      <c r="D1448" s="161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0"/>
      <c r="AR1448" s="44"/>
      <c r="AS1448" s="54"/>
      <c r="AT1448" s="44"/>
      <c r="AU1448" s="40"/>
      <c r="AV1448" s="36"/>
      <c r="AW1448" s="160"/>
      <c r="AX1448" s="167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45" customHeight="1">
      <c r="A1449" s="14"/>
      <c r="B1449" s="150"/>
      <c r="C1449" s="40"/>
      <c r="D1449" s="161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0"/>
      <c r="AR1449" s="44"/>
      <c r="AS1449" s="54"/>
      <c r="AT1449" s="44"/>
      <c r="AU1449" s="40"/>
      <c r="AV1449" s="36"/>
      <c r="AW1449" s="160"/>
      <c r="AX1449" s="167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45" customHeight="1">
      <c r="A1450" s="14"/>
      <c r="B1450" s="150"/>
      <c r="C1450" s="40"/>
      <c r="D1450" s="161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0"/>
      <c r="AR1450" s="44"/>
      <c r="AS1450" s="54"/>
      <c r="AT1450" s="44"/>
      <c r="AU1450" s="40"/>
      <c r="AV1450" s="36"/>
      <c r="AW1450" s="160"/>
      <c r="AX1450" s="167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45" customHeight="1">
      <c r="A1451" s="14"/>
      <c r="B1451" s="150"/>
      <c r="C1451" s="40"/>
      <c r="D1451" s="161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0"/>
      <c r="AR1451" s="44"/>
      <c r="AS1451" s="54"/>
      <c r="AT1451" s="44"/>
      <c r="AU1451" s="40"/>
      <c r="AV1451" s="36"/>
      <c r="AW1451" s="160"/>
      <c r="AX1451" s="167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45" customHeight="1">
      <c r="A1452" s="14"/>
      <c r="B1452" s="150"/>
      <c r="C1452" s="40"/>
      <c r="D1452" s="161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0"/>
      <c r="AR1452" s="44"/>
      <c r="AS1452" s="54"/>
      <c r="AT1452" s="44"/>
      <c r="AU1452" s="40"/>
      <c r="AV1452" s="36"/>
      <c r="AW1452" s="160"/>
      <c r="AX1452" s="167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45" customHeight="1">
      <c r="A1453" s="14"/>
      <c r="B1453" s="150"/>
      <c r="C1453" s="40"/>
      <c r="D1453" s="161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0"/>
      <c r="AR1453" s="44"/>
      <c r="AS1453" s="54"/>
      <c r="AT1453" s="44"/>
      <c r="AU1453" s="40"/>
      <c r="AV1453" s="36"/>
      <c r="AW1453" s="160"/>
      <c r="AX1453" s="167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45" customHeight="1">
      <c r="A1454" s="14"/>
      <c r="B1454" s="150"/>
      <c r="C1454" s="40"/>
      <c r="D1454" s="161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0"/>
      <c r="AR1454" s="44"/>
      <c r="AS1454" s="54"/>
      <c r="AT1454" s="44"/>
      <c r="AU1454" s="40"/>
      <c r="AV1454" s="36"/>
      <c r="AW1454" s="160"/>
      <c r="AX1454" s="167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45" customHeight="1">
      <c r="A1455" s="14"/>
      <c r="B1455" s="150"/>
      <c r="C1455" s="40"/>
      <c r="D1455" s="161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0"/>
      <c r="AR1455" s="44"/>
      <c r="AS1455" s="54"/>
      <c r="AT1455" s="44"/>
      <c r="AU1455" s="40"/>
      <c r="AV1455" s="36"/>
      <c r="AW1455" s="160"/>
      <c r="AX1455" s="167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45" customHeight="1">
      <c r="A1456" s="14"/>
      <c r="B1456" s="150"/>
      <c r="C1456" s="40"/>
      <c r="D1456" s="161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0"/>
      <c r="AR1456" s="44"/>
      <c r="AS1456" s="54"/>
      <c r="AT1456" s="44"/>
      <c r="AU1456" s="40"/>
      <c r="AV1456" s="36"/>
      <c r="AW1456" s="160"/>
      <c r="AX1456" s="167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45" customHeight="1">
      <c r="A1457" s="14"/>
      <c r="B1457" s="150"/>
      <c r="C1457" s="40"/>
      <c r="D1457" s="161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0"/>
      <c r="AR1457" s="44"/>
      <c r="AS1457" s="54"/>
      <c r="AT1457" s="44"/>
      <c r="AU1457" s="40"/>
      <c r="AV1457" s="36"/>
      <c r="AW1457" s="160"/>
      <c r="AX1457" s="167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45" customHeight="1">
      <c r="A1458" s="14"/>
      <c r="B1458" s="150"/>
      <c r="C1458" s="40"/>
      <c r="D1458" s="161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0"/>
      <c r="AR1458" s="44"/>
      <c r="AS1458" s="54"/>
      <c r="AT1458" s="44"/>
      <c r="AU1458" s="40"/>
      <c r="AV1458" s="36"/>
      <c r="AW1458" s="160"/>
      <c r="AX1458" s="167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45" customHeight="1">
      <c r="A1459" s="14"/>
      <c r="B1459" s="150"/>
      <c r="C1459" s="40"/>
      <c r="D1459" s="161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0"/>
      <c r="AR1459" s="44"/>
      <c r="AS1459" s="54"/>
      <c r="AT1459" s="44"/>
      <c r="AU1459" s="40"/>
      <c r="AV1459" s="36"/>
      <c r="AW1459" s="160"/>
      <c r="AX1459" s="167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45" customHeight="1">
      <c r="A1460" s="14"/>
      <c r="B1460" s="150"/>
      <c r="C1460" s="40"/>
      <c r="D1460" s="161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0"/>
      <c r="AR1460" s="44"/>
      <c r="AS1460" s="54"/>
      <c r="AT1460" s="44"/>
      <c r="AU1460" s="40"/>
      <c r="AV1460" s="36"/>
      <c r="AW1460" s="160"/>
      <c r="AX1460" s="167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45" customHeight="1">
      <c r="A1461" s="14"/>
      <c r="B1461" s="150"/>
      <c r="C1461" s="40"/>
      <c r="D1461" s="161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0"/>
      <c r="AR1461" s="44"/>
      <c r="AS1461" s="54"/>
      <c r="AT1461" s="44"/>
      <c r="AU1461" s="40"/>
      <c r="AV1461" s="36"/>
      <c r="AW1461" s="160"/>
      <c r="AX1461" s="167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45" customHeight="1">
      <c r="A1462" s="14"/>
      <c r="B1462" s="150"/>
      <c r="C1462" s="40"/>
      <c r="D1462" s="161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0"/>
      <c r="AR1462" s="44"/>
      <c r="AS1462" s="54"/>
      <c r="AT1462" s="44"/>
      <c r="AU1462" s="40"/>
      <c r="AV1462" s="36"/>
      <c r="AW1462" s="160"/>
      <c r="AX1462" s="167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45" customHeight="1">
      <c r="A1463" s="14"/>
      <c r="B1463" s="150"/>
      <c r="C1463" s="40"/>
      <c r="D1463" s="161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0"/>
      <c r="AR1463" s="44"/>
      <c r="AS1463" s="54"/>
      <c r="AT1463" s="44"/>
      <c r="AU1463" s="40"/>
      <c r="AV1463" s="36"/>
      <c r="AW1463" s="160"/>
      <c r="AX1463" s="167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45" customHeight="1">
      <c r="A1464" s="14"/>
      <c r="B1464" s="150"/>
      <c r="C1464" s="40"/>
      <c r="D1464" s="161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0"/>
      <c r="AR1464" s="44"/>
      <c r="AS1464" s="54"/>
      <c r="AT1464" s="44"/>
      <c r="AU1464" s="40"/>
      <c r="AV1464" s="36"/>
      <c r="AW1464" s="160"/>
      <c r="AX1464" s="167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45" customHeight="1">
      <c r="A1465" s="14"/>
      <c r="B1465" s="150"/>
      <c r="C1465" s="40"/>
      <c r="D1465" s="161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0"/>
      <c r="AR1465" s="44"/>
      <c r="AS1465" s="54"/>
      <c r="AT1465" s="44"/>
      <c r="AU1465" s="40"/>
      <c r="AV1465" s="36"/>
      <c r="AW1465" s="160"/>
      <c r="AX1465" s="167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45" customHeight="1">
      <c r="A1466" s="14"/>
      <c r="B1466" s="150"/>
      <c r="C1466" s="40"/>
      <c r="D1466" s="161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0"/>
      <c r="AR1466" s="44"/>
      <c r="AS1466" s="54"/>
      <c r="AT1466" s="44"/>
      <c r="AU1466" s="40"/>
      <c r="AV1466" s="36"/>
      <c r="AW1466" s="160"/>
      <c r="AX1466" s="167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45" customHeight="1">
      <c r="A1467" s="14"/>
      <c r="B1467" s="150"/>
      <c r="C1467" s="40"/>
      <c r="D1467" s="161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0"/>
      <c r="AR1467" s="44"/>
      <c r="AS1467" s="54"/>
      <c r="AT1467" s="44"/>
      <c r="AU1467" s="40"/>
      <c r="AV1467" s="36"/>
      <c r="AW1467" s="160"/>
      <c r="AX1467" s="167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45" customHeight="1">
      <c r="A1468" s="14"/>
      <c r="B1468" s="150"/>
      <c r="C1468" s="40"/>
      <c r="D1468" s="161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0"/>
      <c r="AR1468" s="44"/>
      <c r="AS1468" s="54"/>
      <c r="AT1468" s="44"/>
      <c r="AU1468" s="40"/>
      <c r="AV1468" s="36"/>
      <c r="AW1468" s="160"/>
      <c r="AX1468" s="167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45" customHeight="1">
      <c r="A1469" s="14"/>
      <c r="B1469" s="150"/>
      <c r="C1469" s="40"/>
      <c r="D1469" s="161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0"/>
      <c r="AR1469" s="44"/>
      <c r="AS1469" s="54"/>
      <c r="AT1469" s="44"/>
      <c r="AU1469" s="40"/>
      <c r="AV1469" s="36"/>
      <c r="AW1469" s="160"/>
      <c r="AX1469" s="167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45" customHeight="1">
      <c r="A1470" s="14"/>
      <c r="B1470" s="150"/>
      <c r="C1470" s="40"/>
      <c r="D1470" s="161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0"/>
      <c r="AR1470" s="44"/>
      <c r="AS1470" s="54"/>
      <c r="AT1470" s="44"/>
      <c r="AU1470" s="40"/>
      <c r="AV1470" s="36"/>
      <c r="AW1470" s="160"/>
      <c r="AX1470" s="167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45" customHeight="1">
      <c r="A1471" s="14"/>
      <c r="B1471" s="150"/>
      <c r="C1471" s="40"/>
      <c r="D1471" s="161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0"/>
      <c r="AR1471" s="44"/>
      <c r="AS1471" s="54"/>
      <c r="AT1471" s="44"/>
      <c r="AU1471" s="40"/>
      <c r="AV1471" s="36"/>
      <c r="AW1471" s="160"/>
      <c r="AX1471" s="167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45" customHeight="1">
      <c r="A1472" s="14"/>
      <c r="B1472" s="150"/>
      <c r="C1472" s="40"/>
      <c r="D1472" s="161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0"/>
      <c r="AR1472" s="44"/>
      <c r="AS1472" s="54"/>
      <c r="AT1472" s="44"/>
      <c r="AU1472" s="40"/>
      <c r="AV1472" s="36"/>
      <c r="AW1472" s="160"/>
      <c r="AX1472" s="167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45" customHeight="1">
      <c r="A1473" s="14"/>
      <c r="B1473" s="150"/>
      <c r="C1473" s="40"/>
      <c r="D1473" s="161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0"/>
      <c r="AR1473" s="44"/>
      <c r="AS1473" s="54"/>
      <c r="AT1473" s="44"/>
      <c r="AU1473" s="40"/>
      <c r="AV1473" s="36"/>
      <c r="AW1473" s="160"/>
      <c r="AX1473" s="167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45" customHeight="1">
      <c r="A1474" s="14"/>
      <c r="B1474" s="150"/>
      <c r="C1474" s="40"/>
      <c r="D1474" s="161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0"/>
      <c r="AR1474" s="44"/>
      <c r="AS1474" s="54"/>
      <c r="AT1474" s="44"/>
      <c r="AU1474" s="40"/>
      <c r="AV1474" s="36"/>
      <c r="AW1474" s="160"/>
      <c r="AX1474" s="167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45" customHeight="1">
      <c r="A1475" s="14"/>
      <c r="B1475" s="150"/>
      <c r="C1475" s="40"/>
      <c r="D1475" s="161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0"/>
      <c r="AR1475" s="44"/>
      <c r="AS1475" s="54"/>
      <c r="AT1475" s="44"/>
      <c r="AU1475" s="40"/>
      <c r="AV1475" s="36"/>
      <c r="AW1475" s="160"/>
      <c r="AX1475" s="167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45" customHeight="1">
      <c r="A1476" s="14"/>
      <c r="B1476" s="150"/>
      <c r="C1476" s="40"/>
      <c r="D1476" s="161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0"/>
      <c r="AR1476" s="44"/>
      <c r="AS1476" s="54"/>
      <c r="AT1476" s="44"/>
      <c r="AU1476" s="40"/>
      <c r="AV1476" s="36"/>
      <c r="AW1476" s="160"/>
      <c r="AX1476" s="167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45" customHeight="1">
      <c r="A1477" s="14"/>
      <c r="B1477" s="150"/>
      <c r="C1477" s="40"/>
      <c r="D1477" s="161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0"/>
      <c r="AR1477" s="44"/>
      <c r="AS1477" s="54"/>
      <c r="AT1477" s="44"/>
      <c r="AU1477" s="40"/>
      <c r="AV1477" s="36"/>
      <c r="AW1477" s="160"/>
      <c r="AX1477" s="167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45" customHeight="1">
      <c r="A1478" s="14"/>
      <c r="B1478" s="150"/>
      <c r="C1478" s="40"/>
      <c r="D1478" s="161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0"/>
      <c r="AR1478" s="44"/>
      <c r="AS1478" s="54"/>
      <c r="AT1478" s="44"/>
      <c r="AU1478" s="40"/>
      <c r="AV1478" s="36"/>
      <c r="AW1478" s="160"/>
      <c r="AX1478" s="167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45" customHeight="1">
      <c r="A1479" s="14"/>
      <c r="B1479" s="150"/>
      <c r="C1479" s="40"/>
      <c r="D1479" s="161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0"/>
      <c r="AR1479" s="44"/>
      <c r="AS1479" s="54"/>
      <c r="AT1479" s="44"/>
      <c r="AU1479" s="40"/>
      <c r="AV1479" s="36"/>
      <c r="AW1479" s="160"/>
      <c r="AX1479" s="167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45" customHeight="1">
      <c r="A1480" s="14"/>
      <c r="B1480" s="150"/>
      <c r="C1480" s="40"/>
      <c r="D1480" s="161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0"/>
      <c r="AR1480" s="44"/>
      <c r="AS1480" s="54"/>
      <c r="AT1480" s="44"/>
      <c r="AU1480" s="40"/>
      <c r="AV1480" s="36"/>
      <c r="AW1480" s="160"/>
      <c r="AX1480" s="167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45" customHeight="1">
      <c r="A1481" s="14"/>
      <c r="B1481" s="150"/>
      <c r="C1481" s="40"/>
      <c r="D1481" s="161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0"/>
      <c r="AR1481" s="44"/>
      <c r="AS1481" s="54"/>
      <c r="AT1481" s="44"/>
      <c r="AU1481" s="40"/>
      <c r="AV1481" s="36"/>
      <c r="AW1481" s="160"/>
      <c r="AX1481" s="167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45" customHeight="1">
      <c r="A1482" s="14"/>
      <c r="B1482" s="150"/>
      <c r="C1482" s="40"/>
      <c r="D1482" s="161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0"/>
      <c r="AR1482" s="44"/>
      <c r="AS1482" s="54"/>
      <c r="AT1482" s="44"/>
      <c r="AU1482" s="40"/>
      <c r="AV1482" s="36"/>
      <c r="AW1482" s="160"/>
      <c r="AX1482" s="167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45" customHeight="1">
      <c r="A1483" s="14"/>
      <c r="B1483" s="150"/>
      <c r="C1483" s="40"/>
      <c r="D1483" s="161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0"/>
      <c r="AR1483" s="44"/>
      <c r="AS1483" s="54"/>
      <c r="AT1483" s="44"/>
      <c r="AU1483" s="40"/>
      <c r="AV1483" s="36"/>
      <c r="AW1483" s="160"/>
      <c r="AX1483" s="167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45" customHeight="1">
      <c r="A1484" s="14"/>
      <c r="B1484" s="150"/>
      <c r="C1484" s="40"/>
      <c r="D1484" s="161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0"/>
      <c r="AR1484" s="44"/>
      <c r="AS1484" s="54"/>
      <c r="AT1484" s="44"/>
      <c r="AU1484" s="40"/>
      <c r="AV1484" s="36"/>
      <c r="AW1484" s="160"/>
      <c r="AX1484" s="167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45" customHeight="1">
      <c r="A1485" s="14"/>
      <c r="B1485" s="150"/>
      <c r="C1485" s="40"/>
      <c r="D1485" s="161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0"/>
      <c r="AR1485" s="44"/>
      <c r="AS1485" s="54"/>
      <c r="AT1485" s="44"/>
      <c r="AU1485" s="40"/>
      <c r="AV1485" s="36"/>
      <c r="AW1485" s="160"/>
      <c r="AX1485" s="167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45" customHeight="1">
      <c r="A1486" s="14"/>
      <c r="B1486" s="150"/>
      <c r="C1486" s="40"/>
      <c r="D1486" s="161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0"/>
      <c r="AR1486" s="44"/>
      <c r="AS1486" s="54"/>
      <c r="AT1486" s="44"/>
      <c r="AU1486" s="40"/>
      <c r="AV1486" s="36"/>
      <c r="AW1486" s="160"/>
      <c r="AX1486" s="167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45" customHeight="1">
      <c r="A1487" s="14"/>
      <c r="B1487" s="150"/>
      <c r="C1487" s="40"/>
      <c r="D1487" s="161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0"/>
      <c r="AR1487" s="44"/>
      <c r="AS1487" s="54"/>
      <c r="AT1487" s="44"/>
      <c r="AU1487" s="40"/>
      <c r="AV1487" s="36"/>
      <c r="AW1487" s="160"/>
      <c r="AX1487" s="167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45" customHeight="1">
      <c r="A1488" s="14"/>
      <c r="B1488" s="150"/>
      <c r="C1488" s="40"/>
      <c r="D1488" s="161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0"/>
      <c r="AR1488" s="44"/>
      <c r="AS1488" s="54"/>
      <c r="AT1488" s="44"/>
      <c r="AU1488" s="40"/>
      <c r="AV1488" s="36"/>
      <c r="AW1488" s="160"/>
      <c r="AX1488" s="167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45" customHeight="1">
      <c r="A1489" s="14"/>
      <c r="B1489" s="150"/>
      <c r="C1489" s="40"/>
      <c r="D1489" s="161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0"/>
      <c r="AR1489" s="44"/>
      <c r="AS1489" s="54"/>
      <c r="AT1489" s="44"/>
      <c r="AU1489" s="40"/>
      <c r="AV1489" s="36"/>
      <c r="AW1489" s="160"/>
      <c r="AX1489" s="167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45" customHeight="1">
      <c r="A1490" s="14"/>
      <c r="B1490" s="150"/>
      <c r="C1490" s="40"/>
      <c r="D1490" s="161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0"/>
      <c r="AR1490" s="44"/>
      <c r="AS1490" s="54"/>
      <c r="AT1490" s="44"/>
      <c r="AU1490" s="40"/>
      <c r="AV1490" s="36"/>
      <c r="AW1490" s="160"/>
      <c r="AX1490" s="167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45" customHeight="1">
      <c r="A1491" s="14"/>
      <c r="B1491" s="150"/>
      <c r="C1491" s="40"/>
      <c r="D1491" s="161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0"/>
      <c r="AR1491" s="44"/>
      <c r="AS1491" s="54"/>
      <c r="AT1491" s="44"/>
      <c r="AU1491" s="40"/>
      <c r="AV1491" s="36"/>
      <c r="AW1491" s="160"/>
      <c r="AX1491" s="167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45" customHeight="1">
      <c r="A1492" s="14"/>
      <c r="B1492" s="150"/>
      <c r="C1492" s="40"/>
      <c r="D1492" s="161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0"/>
      <c r="AR1492" s="44"/>
      <c r="AS1492" s="54"/>
      <c r="AT1492" s="44"/>
      <c r="AU1492" s="40"/>
      <c r="AV1492" s="36"/>
      <c r="AW1492" s="160"/>
      <c r="AX1492" s="167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45" customHeight="1">
      <c r="A1493" s="14"/>
      <c r="B1493" s="150"/>
      <c r="C1493" s="40"/>
      <c r="D1493" s="161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0"/>
      <c r="AR1493" s="44"/>
      <c r="AS1493" s="54"/>
      <c r="AT1493" s="44"/>
      <c r="AU1493" s="40"/>
      <c r="AV1493" s="36"/>
      <c r="AW1493" s="160"/>
      <c r="AX1493" s="167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45" customHeight="1">
      <c r="A1494" s="14"/>
      <c r="B1494" s="150"/>
      <c r="C1494" s="40"/>
      <c r="D1494" s="161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0"/>
      <c r="AR1494" s="44"/>
      <c r="AS1494" s="54"/>
      <c r="AT1494" s="44"/>
      <c r="AU1494" s="40"/>
      <c r="AV1494" s="36"/>
      <c r="AW1494" s="160"/>
      <c r="AX1494" s="167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45" customHeight="1">
      <c r="A1495" s="14"/>
      <c r="B1495" s="150"/>
      <c r="C1495" s="40"/>
      <c r="D1495" s="161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0"/>
      <c r="AR1495" s="44"/>
      <c r="AS1495" s="54"/>
      <c r="AT1495" s="44"/>
      <c r="AU1495" s="40"/>
      <c r="AV1495" s="36"/>
      <c r="AW1495" s="160"/>
      <c r="AX1495" s="167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45" customHeight="1">
      <c r="A1496" s="14"/>
      <c r="B1496" s="150"/>
      <c r="C1496" s="40"/>
      <c r="D1496" s="161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0"/>
      <c r="AR1496" s="44"/>
      <c r="AS1496" s="54"/>
      <c r="AT1496" s="44"/>
      <c r="AU1496" s="40"/>
      <c r="AV1496" s="36"/>
      <c r="AW1496" s="160"/>
      <c r="AX1496" s="167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45" customHeight="1">
      <c r="A1497" s="14"/>
      <c r="B1497" s="150"/>
      <c r="C1497" s="40"/>
      <c r="D1497" s="161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0"/>
      <c r="AR1497" s="44"/>
      <c r="AS1497" s="54"/>
      <c r="AT1497" s="44"/>
      <c r="AU1497" s="40"/>
      <c r="AV1497" s="36"/>
      <c r="AW1497" s="160"/>
      <c r="AX1497" s="167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45" customHeight="1">
      <c r="A1498" s="14"/>
      <c r="B1498" s="150"/>
      <c r="C1498" s="40"/>
      <c r="D1498" s="161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0"/>
      <c r="AR1498" s="44"/>
      <c r="AS1498" s="54"/>
      <c r="AT1498" s="44"/>
      <c r="AU1498" s="40"/>
      <c r="AV1498" s="36"/>
      <c r="AW1498" s="160"/>
      <c r="AX1498" s="167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45" customHeight="1">
      <c r="A1499" s="14"/>
      <c r="B1499" s="150"/>
      <c r="C1499" s="40"/>
      <c r="D1499" s="161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0"/>
      <c r="AR1499" s="44"/>
      <c r="AS1499" s="54"/>
      <c r="AT1499" s="44"/>
      <c r="AU1499" s="40"/>
      <c r="AV1499" s="36"/>
      <c r="AW1499" s="160"/>
      <c r="AX1499" s="167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45" customHeight="1">
      <c r="A1500" s="14"/>
      <c r="B1500" s="150"/>
      <c r="C1500" s="40"/>
      <c r="D1500" s="161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0"/>
      <c r="AR1500" s="44"/>
      <c r="AS1500" s="54"/>
      <c r="AT1500" s="44"/>
      <c r="AU1500" s="40"/>
      <c r="AV1500" s="36"/>
      <c r="AW1500" s="160"/>
      <c r="AX1500" s="167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45" customHeight="1">
      <c r="A1501" s="14"/>
      <c r="B1501" s="150"/>
      <c r="C1501" s="40"/>
      <c r="D1501" s="161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0"/>
      <c r="AR1501" s="44"/>
      <c r="AS1501" s="54"/>
      <c r="AT1501" s="44"/>
      <c r="AU1501" s="40"/>
      <c r="AV1501" s="36"/>
      <c r="AW1501" s="160"/>
      <c r="AX1501" s="167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45" customHeight="1">
      <c r="A1502" s="14"/>
      <c r="B1502" s="150"/>
      <c r="C1502" s="40"/>
      <c r="D1502" s="161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0"/>
      <c r="AR1502" s="44"/>
      <c r="AS1502" s="54"/>
      <c r="AT1502" s="44"/>
      <c r="AU1502" s="40"/>
      <c r="AV1502" s="36"/>
      <c r="AW1502" s="160"/>
      <c r="AX1502" s="167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45" customHeight="1">
      <c r="A1503" s="14"/>
      <c r="B1503" s="150"/>
      <c r="C1503" s="40"/>
      <c r="D1503" s="161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0"/>
      <c r="AR1503" s="44"/>
      <c r="AS1503" s="54"/>
      <c r="AT1503" s="44"/>
      <c r="AU1503" s="40"/>
      <c r="AV1503" s="36"/>
      <c r="AW1503" s="160"/>
      <c r="AX1503" s="167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45" customHeight="1">
      <c r="A1504" s="14"/>
      <c r="B1504" s="150"/>
      <c r="C1504" s="40"/>
      <c r="D1504" s="161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0"/>
      <c r="AR1504" s="44"/>
      <c r="AS1504" s="54"/>
      <c r="AT1504" s="44"/>
      <c r="AU1504" s="40"/>
      <c r="AV1504" s="36"/>
      <c r="AW1504" s="160"/>
      <c r="AX1504" s="167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45" customHeight="1">
      <c r="A1505" s="14"/>
      <c r="B1505" s="150"/>
      <c r="C1505" s="40"/>
      <c r="D1505" s="161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0"/>
      <c r="AR1505" s="44"/>
      <c r="AS1505" s="54"/>
      <c r="AT1505" s="44"/>
      <c r="AU1505" s="40"/>
      <c r="AV1505" s="36"/>
      <c r="AW1505" s="160"/>
      <c r="AX1505" s="167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45" customHeight="1">
      <c r="A1506" s="14"/>
      <c r="B1506" s="150"/>
      <c r="C1506" s="40"/>
      <c r="D1506" s="161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0"/>
      <c r="AR1506" s="44"/>
      <c r="AS1506" s="54"/>
      <c r="AT1506" s="44"/>
      <c r="AU1506" s="40"/>
      <c r="AV1506" s="36"/>
      <c r="AW1506" s="160"/>
      <c r="AX1506" s="167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45" customHeight="1">
      <c r="A1507" s="14"/>
      <c r="B1507" s="150"/>
      <c r="C1507" s="40"/>
      <c r="D1507" s="161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0"/>
      <c r="AR1507" s="44"/>
      <c r="AS1507" s="54"/>
      <c r="AT1507" s="44"/>
      <c r="AU1507" s="40"/>
      <c r="AV1507" s="36"/>
      <c r="AW1507" s="160"/>
      <c r="AX1507" s="167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45" customHeight="1">
      <c r="A1508" s="14"/>
      <c r="B1508" s="150"/>
      <c r="C1508" s="40"/>
      <c r="D1508" s="161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0"/>
      <c r="AR1508" s="44"/>
      <c r="AS1508" s="54"/>
      <c r="AT1508" s="44"/>
      <c r="AU1508" s="40"/>
      <c r="AV1508" s="36"/>
      <c r="AW1508" s="160"/>
      <c r="AX1508" s="167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  <row r="1509" spans="1:147" s="6" customFormat="1" ht="17.45" customHeight="1">
      <c r="A1509" s="14"/>
      <c r="B1509" s="150"/>
      <c r="C1509" s="40"/>
      <c r="D1509" s="161"/>
      <c r="E1509" s="16"/>
      <c r="F1509" s="22"/>
      <c r="G1509" s="16"/>
      <c r="H1509" s="26"/>
      <c r="J1509" s="26"/>
      <c r="K1509" s="51"/>
      <c r="L1509" s="22"/>
      <c r="N1509" s="16"/>
      <c r="O1509" s="26"/>
      <c r="P1509" s="16"/>
      <c r="Q1509" s="22"/>
      <c r="R1509" s="16"/>
      <c r="S1509" s="16"/>
      <c r="T1509" s="22"/>
      <c r="V1509" s="26"/>
      <c r="X1509" s="26"/>
      <c r="Y1509" s="16"/>
      <c r="Z1509" s="22"/>
      <c r="AB1509" s="26"/>
      <c r="AD1509" s="22"/>
      <c r="AF1509" s="26"/>
      <c r="AH1509" s="22"/>
      <c r="AJ1509" s="36"/>
      <c r="AL1509" s="26"/>
      <c r="AN1509" s="55"/>
      <c r="AO1509" s="31"/>
      <c r="AP1509" s="44"/>
      <c r="AQ1509" s="160"/>
      <c r="AR1509" s="44"/>
      <c r="AS1509" s="54"/>
      <c r="AT1509" s="44"/>
      <c r="AU1509" s="40"/>
      <c r="AV1509" s="36"/>
      <c r="AW1509" s="160"/>
      <c r="AX1509" s="167"/>
      <c r="AZ1509" s="26"/>
      <c r="BB1509" s="26"/>
      <c r="BC1509" s="16"/>
      <c r="BD1509" s="22"/>
      <c r="BE1509" s="119"/>
      <c r="BF1509" s="22"/>
      <c r="BG1509" s="16"/>
      <c r="BH1509" s="22"/>
      <c r="BI1509" s="16"/>
      <c r="BJ1509" s="22"/>
      <c r="BK1509" s="16"/>
      <c r="BL1509" s="22"/>
      <c r="BM1509" s="16"/>
      <c r="BN1509" s="22"/>
      <c r="BO1509" s="16"/>
      <c r="BP1509" s="22"/>
      <c r="BQ1509" s="119"/>
      <c r="BR1509" s="120"/>
      <c r="BS1509" s="119"/>
      <c r="BT1509" s="36"/>
      <c r="BU1509" s="16"/>
      <c r="BV1509" s="22"/>
      <c r="BW1509" s="16"/>
      <c r="BX1509" s="22"/>
      <c r="BY1509" s="16"/>
      <c r="BZ1509" s="22"/>
      <c r="CA1509" s="22"/>
      <c r="CB1509" s="16"/>
      <c r="CC1509" s="22"/>
      <c r="CD1509" s="16"/>
      <c r="CE1509" s="22"/>
      <c r="CF1509" s="16"/>
      <c r="CG1509" s="22"/>
      <c r="CH1509" s="16"/>
      <c r="CI1509" s="22"/>
      <c r="CJ1509" s="16"/>
      <c r="CK1509" s="22"/>
      <c r="CL1509" s="16"/>
      <c r="CM1509" s="22"/>
      <c r="CN1509" s="16"/>
      <c r="CO1509" s="22"/>
      <c r="CP1509" s="16"/>
      <c r="CQ1509" s="22"/>
      <c r="CR1509" s="16"/>
      <c r="CS1509" s="22"/>
      <c r="CT1509" s="16"/>
      <c r="CU1509" s="22"/>
      <c r="CV1509" s="16"/>
      <c r="CW1509" s="22"/>
      <c r="CX1509" s="16"/>
      <c r="CY1509" s="22"/>
      <c r="CZ1509" s="16"/>
      <c r="DA1509" s="22"/>
      <c r="DB1509" s="16"/>
      <c r="DC1509" s="26"/>
      <c r="DE1509" s="26"/>
      <c r="DG1509" s="26"/>
      <c r="DI1509" s="26"/>
      <c r="DK1509" s="26"/>
      <c r="DM1509" s="65"/>
      <c r="DN1509" s="65"/>
      <c r="DO1509" s="65"/>
      <c r="DP1509" s="65"/>
      <c r="DQ1509" s="65"/>
      <c r="DR1509" s="65"/>
      <c r="DS1509" s="65"/>
      <c r="DT1509" s="65"/>
      <c r="DU1509" s="65"/>
      <c r="DV1509" s="65"/>
      <c r="DW1509" s="65"/>
      <c r="DX1509" s="65"/>
      <c r="DY1509" s="65"/>
      <c r="DZ1509" s="65"/>
      <c r="EA1509" s="65"/>
      <c r="EB1509" s="65"/>
      <c r="EC1509" s="65"/>
      <c r="ED1509" s="65"/>
      <c r="EE1509" s="70"/>
      <c r="EF1509" s="70"/>
      <c r="EG1509" s="70"/>
      <c r="EH1509" s="70"/>
      <c r="EI1509" s="81"/>
      <c r="EJ1509" s="81"/>
      <c r="EK1509" s="81"/>
      <c r="EL1509" s="81"/>
      <c r="EM1509" s="81"/>
      <c r="EN1509" s="81"/>
      <c r="EO1509" s="81"/>
      <c r="EP1509" s="81"/>
      <c r="EQ1509" s="81"/>
    </row>
    <row r="1510" spans="1:147" s="6" customFormat="1" ht="17.45" customHeight="1">
      <c r="A1510" s="14"/>
      <c r="B1510" s="150"/>
      <c r="C1510" s="40"/>
      <c r="D1510" s="161"/>
      <c r="E1510" s="16"/>
      <c r="F1510" s="22"/>
      <c r="G1510" s="16"/>
      <c r="H1510" s="26"/>
      <c r="J1510" s="26"/>
      <c r="K1510" s="51"/>
      <c r="L1510" s="22"/>
      <c r="N1510" s="16"/>
      <c r="O1510" s="26"/>
      <c r="P1510" s="16"/>
      <c r="Q1510" s="22"/>
      <c r="R1510" s="16"/>
      <c r="S1510" s="16"/>
      <c r="T1510" s="22"/>
      <c r="V1510" s="26"/>
      <c r="X1510" s="26"/>
      <c r="Y1510" s="16"/>
      <c r="Z1510" s="22"/>
      <c r="AB1510" s="26"/>
      <c r="AD1510" s="22"/>
      <c r="AF1510" s="26"/>
      <c r="AH1510" s="22"/>
      <c r="AJ1510" s="36"/>
      <c r="AL1510" s="26"/>
      <c r="AN1510" s="55"/>
      <c r="AO1510" s="31"/>
      <c r="AP1510" s="44"/>
      <c r="AQ1510" s="160"/>
      <c r="AR1510" s="44"/>
      <c r="AS1510" s="54"/>
      <c r="AT1510" s="44"/>
      <c r="AU1510" s="40"/>
      <c r="AV1510" s="36"/>
      <c r="AW1510" s="160"/>
      <c r="AX1510" s="167"/>
      <c r="AZ1510" s="26"/>
      <c r="BB1510" s="26"/>
      <c r="BC1510" s="16"/>
      <c r="BD1510" s="22"/>
      <c r="BE1510" s="119"/>
      <c r="BF1510" s="22"/>
      <c r="BG1510" s="16"/>
      <c r="BH1510" s="22"/>
      <c r="BI1510" s="16"/>
      <c r="BJ1510" s="22"/>
      <c r="BK1510" s="16"/>
      <c r="BL1510" s="22"/>
      <c r="BM1510" s="16"/>
      <c r="BN1510" s="22"/>
      <c r="BO1510" s="16"/>
      <c r="BP1510" s="22"/>
      <c r="BQ1510" s="119"/>
      <c r="BR1510" s="120"/>
      <c r="BS1510" s="119"/>
      <c r="BT1510" s="36"/>
      <c r="BU1510" s="16"/>
      <c r="BV1510" s="22"/>
      <c r="BW1510" s="16"/>
      <c r="BX1510" s="22"/>
      <c r="BY1510" s="16"/>
      <c r="BZ1510" s="22"/>
      <c r="CA1510" s="22"/>
      <c r="CB1510" s="16"/>
      <c r="CC1510" s="22"/>
      <c r="CD1510" s="16"/>
      <c r="CE1510" s="22"/>
      <c r="CF1510" s="16"/>
      <c r="CG1510" s="22"/>
      <c r="CH1510" s="16"/>
      <c r="CI1510" s="22"/>
      <c r="CJ1510" s="16"/>
      <c r="CK1510" s="22"/>
      <c r="CL1510" s="16"/>
      <c r="CM1510" s="22"/>
      <c r="CN1510" s="16"/>
      <c r="CO1510" s="22"/>
      <c r="CP1510" s="16"/>
      <c r="CQ1510" s="22"/>
      <c r="CR1510" s="16"/>
      <c r="CS1510" s="22"/>
      <c r="CT1510" s="16"/>
      <c r="CU1510" s="22"/>
      <c r="CV1510" s="16"/>
      <c r="CW1510" s="22"/>
      <c r="CX1510" s="16"/>
      <c r="CY1510" s="22"/>
      <c r="CZ1510" s="16"/>
      <c r="DA1510" s="22"/>
      <c r="DB1510" s="16"/>
      <c r="DC1510" s="26"/>
      <c r="DE1510" s="26"/>
      <c r="DG1510" s="26"/>
      <c r="DI1510" s="26"/>
      <c r="DK1510" s="26"/>
      <c r="DM1510" s="65"/>
      <c r="DN1510" s="65"/>
      <c r="DO1510" s="65"/>
      <c r="DP1510" s="65"/>
      <c r="DQ1510" s="65"/>
      <c r="DR1510" s="65"/>
      <c r="DS1510" s="65"/>
      <c r="DT1510" s="65"/>
      <c r="DU1510" s="65"/>
      <c r="DV1510" s="65"/>
      <c r="DW1510" s="65"/>
      <c r="DX1510" s="65"/>
      <c r="DY1510" s="65"/>
      <c r="DZ1510" s="65"/>
      <c r="EA1510" s="65"/>
      <c r="EB1510" s="65"/>
      <c r="EC1510" s="65"/>
      <c r="ED1510" s="65"/>
      <c r="EE1510" s="70"/>
      <c r="EF1510" s="70"/>
      <c r="EG1510" s="70"/>
      <c r="EH1510" s="70"/>
      <c r="EI1510" s="81"/>
      <c r="EJ1510" s="81"/>
      <c r="EK1510" s="81"/>
      <c r="EL1510" s="81"/>
      <c r="EM1510" s="81"/>
      <c r="EN1510" s="81"/>
      <c r="EO1510" s="81"/>
      <c r="EP1510" s="81"/>
      <c r="EQ1510" s="81"/>
    </row>
    <row r="1511" spans="1:147" s="6" customFormat="1" ht="17.45" customHeight="1">
      <c r="A1511" s="14"/>
      <c r="B1511" s="150"/>
      <c r="C1511" s="40"/>
      <c r="D1511" s="161"/>
      <c r="E1511" s="16"/>
      <c r="F1511" s="22"/>
      <c r="G1511" s="16"/>
      <c r="H1511" s="26"/>
      <c r="J1511" s="26"/>
      <c r="K1511" s="51"/>
      <c r="L1511" s="22"/>
      <c r="N1511" s="16"/>
      <c r="O1511" s="26"/>
      <c r="P1511" s="16"/>
      <c r="Q1511" s="22"/>
      <c r="R1511" s="16"/>
      <c r="S1511" s="16"/>
      <c r="T1511" s="22"/>
      <c r="V1511" s="26"/>
      <c r="X1511" s="26"/>
      <c r="Y1511" s="16"/>
      <c r="Z1511" s="22"/>
      <c r="AB1511" s="26"/>
      <c r="AD1511" s="22"/>
      <c r="AF1511" s="26"/>
      <c r="AH1511" s="22"/>
      <c r="AJ1511" s="36"/>
      <c r="AL1511" s="26"/>
      <c r="AN1511" s="55"/>
      <c r="AO1511" s="31"/>
      <c r="AP1511" s="44"/>
      <c r="AQ1511" s="160"/>
      <c r="AR1511" s="44"/>
      <c r="AS1511" s="54"/>
      <c r="AT1511" s="44"/>
      <c r="AU1511" s="40"/>
      <c r="AV1511" s="36"/>
      <c r="AW1511" s="160"/>
      <c r="AX1511" s="167"/>
      <c r="AZ1511" s="26"/>
      <c r="BB1511" s="26"/>
      <c r="BC1511" s="16"/>
      <c r="BD1511" s="22"/>
      <c r="BE1511" s="119"/>
      <c r="BF1511" s="22"/>
      <c r="BG1511" s="16"/>
      <c r="BH1511" s="22"/>
      <c r="BI1511" s="16"/>
      <c r="BJ1511" s="22"/>
      <c r="BK1511" s="16"/>
      <c r="BL1511" s="22"/>
      <c r="BM1511" s="16"/>
      <c r="BN1511" s="22"/>
      <c r="BO1511" s="16"/>
      <c r="BP1511" s="22"/>
      <c r="BQ1511" s="119"/>
      <c r="BR1511" s="120"/>
      <c r="BS1511" s="119"/>
      <c r="BT1511" s="36"/>
      <c r="BU1511" s="16"/>
      <c r="BV1511" s="22"/>
      <c r="BW1511" s="16"/>
      <c r="BX1511" s="22"/>
      <c r="BY1511" s="16"/>
      <c r="BZ1511" s="22"/>
      <c r="CA1511" s="22"/>
      <c r="CB1511" s="16"/>
      <c r="CC1511" s="22"/>
      <c r="CD1511" s="16"/>
      <c r="CE1511" s="22"/>
      <c r="CF1511" s="16"/>
      <c r="CG1511" s="22"/>
      <c r="CH1511" s="16"/>
      <c r="CI1511" s="22"/>
      <c r="CJ1511" s="16"/>
      <c r="CK1511" s="22"/>
      <c r="CL1511" s="16"/>
      <c r="CM1511" s="22"/>
      <c r="CN1511" s="16"/>
      <c r="CO1511" s="22"/>
      <c r="CP1511" s="16"/>
      <c r="CQ1511" s="22"/>
      <c r="CR1511" s="16"/>
      <c r="CS1511" s="22"/>
      <c r="CT1511" s="16"/>
      <c r="CU1511" s="22"/>
      <c r="CV1511" s="16"/>
      <c r="CW1511" s="22"/>
      <c r="CX1511" s="16"/>
      <c r="CY1511" s="22"/>
      <c r="CZ1511" s="16"/>
      <c r="DA1511" s="22"/>
      <c r="DB1511" s="16"/>
      <c r="DC1511" s="26"/>
      <c r="DE1511" s="26"/>
      <c r="DG1511" s="26"/>
      <c r="DI1511" s="26"/>
      <c r="DK1511" s="26"/>
      <c r="DM1511" s="65"/>
      <c r="DN1511" s="65"/>
      <c r="DO1511" s="65"/>
      <c r="DP1511" s="65"/>
      <c r="DQ1511" s="65"/>
      <c r="DR1511" s="65"/>
      <c r="DS1511" s="65"/>
      <c r="DT1511" s="65"/>
      <c r="DU1511" s="65"/>
      <c r="DV1511" s="65"/>
      <c r="DW1511" s="65"/>
      <c r="DX1511" s="65"/>
      <c r="DY1511" s="65"/>
      <c r="DZ1511" s="65"/>
      <c r="EA1511" s="65"/>
      <c r="EB1511" s="65"/>
      <c r="EC1511" s="65"/>
      <c r="ED1511" s="65"/>
      <c r="EE1511" s="70"/>
      <c r="EF1511" s="70"/>
      <c r="EG1511" s="70"/>
      <c r="EH1511" s="70"/>
      <c r="EI1511" s="81"/>
      <c r="EJ1511" s="81"/>
      <c r="EK1511" s="81"/>
      <c r="EL1511" s="81"/>
      <c r="EM1511" s="81"/>
      <c r="EN1511" s="81"/>
      <c r="EO1511" s="81"/>
      <c r="EP1511" s="81"/>
      <c r="EQ1511" s="81"/>
    </row>
  </sheetData>
  <autoFilter ref="A4:EQ72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Annalisa Puoti</cp:lastModifiedBy>
  <cp:revision>79</cp:revision>
  <dcterms:created xsi:type="dcterms:W3CDTF">2024-12-04T16:35:00Z</dcterms:created>
  <dcterms:modified xsi:type="dcterms:W3CDTF">2026-05-29T14:30:59Z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